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360" windowWidth="19440" windowHeight="9300"/>
  </bookViews>
  <sheets>
    <sheet name="ЗЕЛЕНЫЙ ПРАЙС" sheetId="2" r:id="rId1"/>
    <sheet name="Лист1" sheetId="5" r:id="rId2"/>
  </sheets>
  <definedNames>
    <definedName name="_xlnm._FilterDatabase" localSheetId="0" hidden="1">'ЗЕЛЕНЫЙ ПРАЙС'!$Q$1:$Q$652</definedName>
  </definedNames>
  <calcPr calcId="145621"/>
</workbook>
</file>

<file path=xl/calcChain.xml><?xml version="1.0" encoding="utf-8"?>
<calcChain xmlns="http://schemas.openxmlformats.org/spreadsheetml/2006/main">
  <c r="U188" i="2" l="1"/>
  <c r="U47" i="2"/>
  <c r="U11" i="2"/>
  <c r="U10" i="2"/>
  <c r="U9" i="2"/>
  <c r="U8" i="2"/>
  <c r="U7" i="2"/>
  <c r="Q100" i="2" l="1"/>
  <c r="U185" i="2"/>
  <c r="S185" i="2"/>
  <c r="Q185" i="2"/>
  <c r="U184" i="2"/>
  <c r="S184" i="2"/>
  <c r="Q184" i="2"/>
  <c r="U183" i="2"/>
  <c r="S183" i="2"/>
  <c r="Q183" i="2"/>
  <c r="U182" i="2"/>
  <c r="S182" i="2"/>
  <c r="Q182" i="2"/>
  <c r="Q186" i="2" l="1"/>
  <c r="S186" i="2"/>
  <c r="U186" i="2"/>
  <c r="Q10" i="2"/>
  <c r="Q9" i="2"/>
  <c r="Q7" i="2"/>
  <c r="U164" i="2" l="1"/>
  <c r="S164" i="2"/>
  <c r="Q136" i="2"/>
  <c r="U129" i="2"/>
  <c r="S129" i="2"/>
  <c r="Q129" i="2"/>
  <c r="Q90" i="2"/>
  <c r="Q50" i="2"/>
  <c r="Q53" i="2"/>
  <c r="Q59" i="2"/>
  <c r="Q58" i="2"/>
  <c r="S41" i="2"/>
  <c r="Q28" i="2"/>
  <c r="Q27" i="2"/>
  <c r="Q26" i="2"/>
  <c r="U24" i="2"/>
  <c r="S20" i="2"/>
  <c r="Q20" i="2"/>
  <c r="S19" i="2"/>
  <c r="Q19" i="2"/>
  <c r="S18" i="2"/>
  <c r="Q18" i="2"/>
  <c r="U16" i="2"/>
  <c r="S16" i="2"/>
  <c r="Q16" i="2"/>
  <c r="U15" i="2"/>
  <c r="S15" i="2"/>
  <c r="Q15" i="2"/>
  <c r="U14" i="2"/>
  <c r="S14" i="2"/>
  <c r="Q14" i="2"/>
  <c r="U23" i="2"/>
  <c r="S23" i="2"/>
  <c r="Q23" i="2"/>
  <c r="U22" i="2"/>
  <c r="S22" i="2"/>
  <c r="Q22" i="2"/>
  <c r="U100" i="2"/>
  <c r="S100" i="2"/>
  <c r="U90" i="2"/>
  <c r="S90" i="2"/>
  <c r="U99" i="2" l="1"/>
  <c r="U101" i="2"/>
  <c r="U102" i="2"/>
  <c r="U103" i="2"/>
  <c r="S101" i="2"/>
  <c r="S102" i="2"/>
  <c r="S103" i="2"/>
  <c r="S99" i="2"/>
  <c r="Q101" i="2"/>
  <c r="Q102" i="2"/>
  <c r="Q103" i="2"/>
  <c r="Q99" i="2"/>
  <c r="U59" i="2"/>
  <c r="U58" i="2"/>
  <c r="S59" i="2"/>
  <c r="S58" i="2"/>
  <c r="Q8" i="2" l="1"/>
  <c r="Q11" i="2" s="1"/>
  <c r="U18" i="2" l="1"/>
  <c r="U19" i="2"/>
  <c r="U20" i="2"/>
  <c r="U179" i="2" l="1"/>
  <c r="S179" i="2"/>
  <c r="U178" i="2"/>
  <c r="S178" i="2"/>
  <c r="U177" i="2"/>
  <c r="S177" i="2"/>
  <c r="U176" i="2"/>
  <c r="S176" i="2"/>
  <c r="U174" i="2"/>
  <c r="S174" i="2"/>
  <c r="U173" i="2"/>
  <c r="S173" i="2"/>
  <c r="U171" i="2"/>
  <c r="S171" i="2"/>
  <c r="U170" i="2"/>
  <c r="S170" i="2"/>
  <c r="U168" i="2"/>
  <c r="S168" i="2"/>
  <c r="U167" i="2"/>
  <c r="S167" i="2"/>
  <c r="U166" i="2"/>
  <c r="S166" i="2"/>
  <c r="U163" i="2"/>
  <c r="S163" i="2"/>
  <c r="U161" i="2"/>
  <c r="S161" i="2"/>
  <c r="U160" i="2"/>
  <c r="S160" i="2"/>
  <c r="U159" i="2"/>
  <c r="S159" i="2"/>
  <c r="U156" i="2"/>
  <c r="S156" i="2"/>
  <c r="U154" i="2"/>
  <c r="S154" i="2"/>
  <c r="U153" i="2"/>
  <c r="S153" i="2"/>
  <c r="U147" i="2"/>
  <c r="S147" i="2"/>
  <c r="U146" i="2"/>
  <c r="S146" i="2"/>
  <c r="U145" i="2"/>
  <c r="S145" i="2"/>
  <c r="U144" i="2"/>
  <c r="S144" i="2"/>
  <c r="U142" i="2"/>
  <c r="U141" i="2"/>
  <c r="S142" i="2"/>
  <c r="S141" i="2"/>
  <c r="U140" i="2"/>
  <c r="S140" i="2"/>
  <c r="U139" i="2"/>
  <c r="U138" i="2"/>
  <c r="S139" i="2"/>
  <c r="S138" i="2"/>
  <c r="U137" i="2"/>
  <c r="S137" i="2"/>
  <c r="U136" i="2"/>
  <c r="S136" i="2"/>
  <c r="U132" i="2"/>
  <c r="S132" i="2"/>
  <c r="U131" i="2"/>
  <c r="U130" i="2"/>
  <c r="S131" i="2"/>
  <c r="S130" i="2"/>
  <c r="U128" i="2"/>
  <c r="S128" i="2"/>
  <c r="U126" i="2"/>
  <c r="S126" i="2"/>
  <c r="U125" i="2"/>
  <c r="S125" i="2"/>
  <c r="U124" i="2"/>
  <c r="S124" i="2"/>
  <c r="U123" i="2"/>
  <c r="S123" i="2"/>
  <c r="U93" i="2"/>
  <c r="S93" i="2"/>
  <c r="U97" i="2"/>
  <c r="S97" i="2"/>
  <c r="U119" i="2"/>
  <c r="S119" i="2"/>
  <c r="U118" i="2"/>
  <c r="S118" i="2"/>
  <c r="U117" i="2"/>
  <c r="S117" i="2"/>
  <c r="U115" i="2"/>
  <c r="S115" i="2"/>
  <c r="U114" i="2"/>
  <c r="S114" i="2"/>
  <c r="U112" i="2"/>
  <c r="S112" i="2"/>
  <c r="U111" i="2"/>
  <c r="S111" i="2"/>
  <c r="U110" i="2"/>
  <c r="S110" i="2"/>
  <c r="U108" i="2"/>
  <c r="S108" i="2"/>
  <c r="U107" i="2"/>
  <c r="S107" i="2"/>
  <c r="U106" i="2"/>
  <c r="S106" i="2"/>
  <c r="U96" i="2"/>
  <c r="S96" i="2"/>
  <c r="U95" i="2"/>
  <c r="S95" i="2"/>
  <c r="U92" i="2"/>
  <c r="S92" i="2"/>
  <c r="U91" i="2"/>
  <c r="S91" i="2"/>
  <c r="U89" i="2"/>
  <c r="S89" i="2"/>
  <c r="U87" i="2"/>
  <c r="S87" i="2"/>
  <c r="U86" i="2"/>
  <c r="S86" i="2"/>
  <c r="U85" i="2"/>
  <c r="S85" i="2"/>
  <c r="U84" i="2"/>
  <c r="S84" i="2"/>
  <c r="U83" i="2"/>
  <c r="S83" i="2"/>
  <c r="U82" i="2"/>
  <c r="U81" i="2"/>
  <c r="S82" i="2"/>
  <c r="S81" i="2"/>
  <c r="U69" i="2"/>
  <c r="U76" i="2"/>
  <c r="S76" i="2"/>
  <c r="U75" i="2"/>
  <c r="S75" i="2"/>
  <c r="U74" i="2"/>
  <c r="S74" i="2"/>
  <c r="U73" i="2"/>
  <c r="S73" i="2"/>
  <c r="U72" i="2"/>
  <c r="S72" i="2"/>
  <c r="U71" i="2"/>
  <c r="S71" i="2"/>
  <c r="S68" i="2"/>
  <c r="S69" i="2"/>
  <c r="U68" i="2"/>
  <c r="U67" i="2"/>
  <c r="S67" i="2"/>
  <c r="U56" i="2"/>
  <c r="S56" i="2"/>
  <c r="U63" i="2"/>
  <c r="S63" i="2"/>
  <c r="U62" i="2"/>
  <c r="S62" i="2"/>
  <c r="U61" i="2"/>
  <c r="S61" i="2"/>
  <c r="U54" i="2"/>
  <c r="S54" i="2"/>
  <c r="U53" i="2"/>
  <c r="S53" i="2"/>
  <c r="U51" i="2"/>
  <c r="S51" i="2"/>
  <c r="U50" i="2"/>
  <c r="S50" i="2"/>
  <c r="U39" i="2"/>
  <c r="S39" i="2"/>
  <c r="U38" i="2"/>
  <c r="S38" i="2"/>
  <c r="U37" i="2"/>
  <c r="S37" i="2"/>
  <c r="U46" i="2"/>
  <c r="S46" i="2"/>
  <c r="U45" i="2"/>
  <c r="S45" i="2"/>
  <c r="U44" i="2"/>
  <c r="S44" i="2"/>
  <c r="U43" i="2"/>
  <c r="S43" i="2"/>
  <c r="U42" i="2"/>
  <c r="S42" i="2"/>
  <c r="U41" i="2"/>
  <c r="U35" i="2"/>
  <c r="S35" i="2"/>
  <c r="U34" i="2"/>
  <c r="S34" i="2"/>
  <c r="U33" i="2"/>
  <c r="S33" i="2"/>
  <c r="U32" i="2"/>
  <c r="S32" i="2"/>
  <c r="U31" i="2"/>
  <c r="S31" i="2"/>
  <c r="U30" i="2"/>
  <c r="S30" i="2"/>
  <c r="U28" i="2"/>
  <c r="S28" i="2"/>
  <c r="U27" i="2"/>
  <c r="S27" i="2"/>
  <c r="U26" i="2"/>
  <c r="S26" i="2"/>
  <c r="S24" i="2"/>
  <c r="U180" i="2" l="1"/>
  <c r="S180" i="2"/>
  <c r="S47" i="2"/>
  <c r="S120" i="2"/>
  <c r="U120" i="2"/>
  <c r="S64" i="2"/>
  <c r="U64" i="2"/>
  <c r="U133" i="2"/>
  <c r="S133" i="2"/>
  <c r="S77" i="2"/>
  <c r="S148" i="2"/>
  <c r="U148" i="2"/>
  <c r="U77" i="2"/>
  <c r="Q117" i="2"/>
  <c r="S188" i="2" l="1"/>
  <c r="Q130" i="2"/>
  <c r="Q131" i="2"/>
  <c r="Q91" i="2" l="1"/>
  <c r="Q24" i="2" l="1"/>
  <c r="Q30" i="2"/>
  <c r="Q31" i="2"/>
  <c r="Q32" i="2"/>
  <c r="Q33" i="2"/>
  <c r="Q34" i="2"/>
  <c r="Q35" i="2"/>
  <c r="Q37" i="2"/>
  <c r="Q38" i="2"/>
  <c r="Q39" i="2"/>
  <c r="Q41" i="2"/>
  <c r="Q42" i="2"/>
  <c r="Q43" i="2"/>
  <c r="Q44" i="2"/>
  <c r="Q45" i="2"/>
  <c r="Q46" i="2"/>
  <c r="Q51" i="2"/>
  <c r="Q54" i="2"/>
  <c r="Q56" i="2"/>
  <c r="Q61" i="2"/>
  <c r="Q62" i="2"/>
  <c r="Q63" i="2"/>
  <c r="Q67" i="2"/>
  <c r="Q68" i="2"/>
  <c r="Q69" i="2"/>
  <c r="Q71" i="2"/>
  <c r="Q72" i="2"/>
  <c r="Q73" i="2"/>
  <c r="Q74" i="2"/>
  <c r="Q75" i="2"/>
  <c r="Q76" i="2"/>
  <c r="Q81" i="2"/>
  <c r="Q82" i="2"/>
  <c r="Q83" i="2"/>
  <c r="Q84" i="2"/>
  <c r="Q85" i="2"/>
  <c r="Q86" i="2"/>
  <c r="Q87" i="2"/>
  <c r="Q89" i="2"/>
  <c r="Q92" i="2"/>
  <c r="Q93" i="2"/>
  <c r="Q95" i="2"/>
  <c r="Q96" i="2"/>
  <c r="Q97" i="2"/>
  <c r="Q106" i="2"/>
  <c r="Q107" i="2"/>
  <c r="Q108" i="2"/>
  <c r="Q110" i="2"/>
  <c r="Q111" i="2"/>
  <c r="Q112" i="2"/>
  <c r="Q114" i="2"/>
  <c r="Q115" i="2"/>
  <c r="Q118" i="2"/>
  <c r="Q119" i="2"/>
  <c r="Q123" i="2"/>
  <c r="Q124" i="2"/>
  <c r="Q125" i="2"/>
  <c r="Q126" i="2"/>
  <c r="Q128" i="2"/>
  <c r="Q132" i="2"/>
  <c r="Q137" i="2"/>
  <c r="Q138" i="2"/>
  <c r="Q139" i="2"/>
  <c r="Q140" i="2"/>
  <c r="Q141" i="2"/>
  <c r="Q142" i="2"/>
  <c r="Q144" i="2"/>
  <c r="Q145" i="2"/>
  <c r="Q146" i="2"/>
  <c r="Q147" i="2"/>
  <c r="Q153" i="2"/>
  <c r="Q154" i="2"/>
  <c r="Q156" i="2"/>
  <c r="Q159" i="2"/>
  <c r="Q160" i="2"/>
  <c r="Q161" i="2"/>
  <c r="Q163" i="2"/>
  <c r="Q164" i="2"/>
  <c r="Q166" i="2"/>
  <c r="Q167" i="2"/>
  <c r="Q168" i="2"/>
  <c r="Q170" i="2"/>
  <c r="Q171" i="2"/>
  <c r="Q173" i="2"/>
  <c r="Q174" i="2"/>
  <c r="Q176" i="2"/>
  <c r="Q177" i="2"/>
  <c r="Q178" i="2"/>
  <c r="Q179" i="2"/>
  <c r="Q180" i="2" l="1"/>
  <c r="Q120" i="2"/>
  <c r="Q47" i="2"/>
  <c r="Q64" i="2"/>
  <c r="Q133" i="2"/>
  <c r="Q148" i="2"/>
  <c r="Q77" i="2"/>
  <c r="Q188" i="2" l="1"/>
</calcChain>
</file>

<file path=xl/sharedStrings.xml><?xml version="1.0" encoding="utf-8"?>
<sst xmlns="http://schemas.openxmlformats.org/spreadsheetml/2006/main" count="481" uniqueCount="337">
  <si>
    <t>Артикул</t>
  </si>
  <si>
    <t>Наименование</t>
  </si>
  <si>
    <t>35-36</t>
  </si>
  <si>
    <t>37-39</t>
  </si>
  <si>
    <t>40-42</t>
  </si>
  <si>
    <t>Безразмерные</t>
  </si>
  <si>
    <t xml:space="preserve">                               ВАРЕЖКИ ДЕТСКИЕ</t>
  </si>
  <si>
    <t>Размер 1 (15 см полная длина, 14 см обхват ладони)</t>
  </si>
  <si>
    <t>Размер 3  (23 см полная длина, 19 см обхват ладони)</t>
  </si>
  <si>
    <t xml:space="preserve">                            ЖЕНСКАЯ/ МУЖСКАЯ ОДЕЖА </t>
  </si>
  <si>
    <t xml:space="preserve">Носки из шерстяной пряжи "Як" </t>
  </si>
  <si>
    <t xml:space="preserve">Чулки из шерстяной пряжи "Як" </t>
  </si>
  <si>
    <t xml:space="preserve">Гольфы из шерстяной пряжи "Як" </t>
  </si>
  <si>
    <t>ЧУЛОЧНО-НОСОЧНЫЕ ИЗДЕЛИЯ</t>
  </si>
  <si>
    <t>ВАРЕЖКИ И ПЕРЧАТКИ</t>
  </si>
  <si>
    <t>Размер 1</t>
  </si>
  <si>
    <t>Размер 2</t>
  </si>
  <si>
    <t>Размер 3</t>
  </si>
  <si>
    <t>Размер 4</t>
  </si>
  <si>
    <t>Размер 5</t>
  </si>
  <si>
    <t>43-44</t>
  </si>
  <si>
    <t>45-46</t>
  </si>
  <si>
    <t>Носки из 100 % шерсти ВЕРБЛЮДА</t>
  </si>
  <si>
    <t>Носки из 100 % шерсти ЯКА</t>
  </si>
  <si>
    <t>Носки из 100 % КАШЕМИРА</t>
  </si>
  <si>
    <t>Под заказ</t>
  </si>
  <si>
    <t>НОСКИ ВЗРОСЛЫЕ СПОРТИВНЫЕ "ВЕРБЛЮД" И "ЯК"</t>
  </si>
  <si>
    <t>НОСКИ  ВЗРОСЛЫЕ "ВЕРБЛЮД"  и "ЯК"</t>
  </si>
  <si>
    <t xml:space="preserve">                             ВАРЕЖКИ И ПЕРЧАТКИ ВЗРОСЛЫЕ</t>
  </si>
  <si>
    <t xml:space="preserve"> ПОЯСА И ЖИЛЕТЫ ЛЕЧЕБНЫЕ</t>
  </si>
  <si>
    <t>ГОЛОВНЫЕ И ШЕЙНЫЕ УБОРЫ</t>
  </si>
  <si>
    <t>Размер 150*200 см</t>
  </si>
  <si>
    <t>Размер 130*170 см</t>
  </si>
  <si>
    <t>Размер 80*200 см</t>
  </si>
  <si>
    <t>Безразмерные (подходит на средний размерный ряд)</t>
  </si>
  <si>
    <t>ГОЛЬФЫ ДЕТСКИЕ</t>
  </si>
  <si>
    <t>Носки из шерстяной пряжи "Верблюд"</t>
  </si>
  <si>
    <t xml:space="preserve">Носки из шерстяной пряжи "Верблюд" </t>
  </si>
  <si>
    <t>Коричневый</t>
  </si>
  <si>
    <t>Бежевый</t>
  </si>
  <si>
    <t>Серый</t>
  </si>
  <si>
    <t xml:space="preserve">Чулки из шерстяной пряжи "Верблюд" </t>
  </si>
  <si>
    <t xml:space="preserve">Гольфы из шерстяной пряжи "Верблюд" </t>
  </si>
  <si>
    <t xml:space="preserve">Наколенники длинные из шерстяной пряжи "Верблюд" </t>
  </si>
  <si>
    <t xml:space="preserve">Наколенники длинные из шерстяной пряжи "Як" </t>
  </si>
  <si>
    <t xml:space="preserve">Наколенники короткие из шерстяной пряжи "Верблюд"  </t>
  </si>
  <si>
    <t xml:space="preserve">Наколенники короткие из шерстяной пряжи "Верблюд" </t>
  </si>
  <si>
    <t xml:space="preserve">Наколенники короткие из шерстяной пряжи "Як" </t>
  </si>
  <si>
    <t xml:space="preserve">Варежки из шерстяной пряжи "Як" </t>
  </si>
  <si>
    <t xml:space="preserve">Варежки из шерстяной пряжи "Верблюд" </t>
  </si>
  <si>
    <t>Варежки из шерстяной пряжи "Верблюд"</t>
  </si>
  <si>
    <t xml:space="preserve">Перчатки из шерстяной пряжи "Верблюд" </t>
  </si>
  <si>
    <t xml:space="preserve">Перчатки из шерстяной пряжи "Як" </t>
  </si>
  <si>
    <t>Светло-серый</t>
  </si>
  <si>
    <t>Черный</t>
  </si>
  <si>
    <t>Одеяло стеганое Верблюжья шерсть  Erdenet</t>
  </si>
  <si>
    <t>Одеяло стеганое Верблюжья шерсть Erdenet</t>
  </si>
  <si>
    <t>Спальник из овечьей шерсти  Erdenet</t>
  </si>
  <si>
    <t>Спальник из шерсти верблюда  Erdenet</t>
  </si>
  <si>
    <t>Одеяло стеганое Верблюжья шерсть эконом</t>
  </si>
  <si>
    <t>Размер 130*150 см</t>
  </si>
  <si>
    <t xml:space="preserve">       ЧУЛКИ/ГОЛЬФЫ ВЗРОСЛЫЕ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</si>
  <si>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</si>
  <si>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</si>
  <si>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</si>
  <si>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</si>
  <si>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</si>
  <si>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</si>
  <si>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</si>
  <si>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</si>
  <si>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</si>
  <si>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</si>
  <si>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</si>
  <si>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</si>
  <si>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</si>
  <si>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</si>
  <si>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</si>
  <si>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</si>
  <si>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</si>
  <si>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</si>
  <si>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</si>
  <si>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</si>
  <si>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</si>
  <si>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</si>
  <si>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</si>
  <si>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</si>
  <si>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</si>
  <si>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</si>
  <si>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</si>
  <si>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03105</t>
  </si>
  <si>
    <t>03106</t>
  </si>
  <si>
    <t>03107</t>
  </si>
  <si>
    <t>03108</t>
  </si>
  <si>
    <t>03109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</si>
  <si>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</si>
  <si>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</si>
  <si>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</si>
  <si>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</si>
  <si>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</si>
  <si>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</si>
  <si>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</si>
  <si>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</si>
  <si>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</si>
  <si>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04110</t>
  </si>
  <si>
    <t>04111</t>
  </si>
  <si>
    <t>04112</t>
  </si>
  <si>
    <t>04113</t>
  </si>
  <si>
    <t>04114</t>
  </si>
  <si>
    <t>04115</t>
  </si>
  <si>
    <t>04116</t>
  </si>
  <si>
    <t>04117</t>
  </si>
  <si>
    <t>04120</t>
  </si>
  <si>
    <t>04121</t>
  </si>
  <si>
    <t>04122</t>
  </si>
  <si>
    <t>05106</t>
  </si>
  <si>
    <t>05107</t>
  </si>
  <si>
    <t>05109</t>
  </si>
  <si>
    <t>05122</t>
  </si>
  <si>
    <t>05123</t>
  </si>
  <si>
    <t>07105</t>
  </si>
  <si>
    <t>07106</t>
  </si>
  <si>
    <t>07107</t>
  </si>
  <si>
    <t>07108</t>
  </si>
  <si>
    <t>Плед из 100 % овечьей шерсти этнический Erdenet</t>
  </si>
  <si>
    <t>Плед из 100 % овечьей шерсти голубой Erdenet</t>
  </si>
  <si>
    <t>Плед из 100 % овечьей шерсти синий Erdenet</t>
  </si>
  <si>
    <t>Лосины из 100% верблюжьей шерсти</t>
  </si>
  <si>
    <t>07110</t>
  </si>
  <si>
    <t>48(L)</t>
  </si>
  <si>
    <t>ТЕРМОБЕЛЬЕ  ИЗ 100% ШЕРСТИ ВЕРБЛЮДА</t>
  </si>
  <si>
    <t>07111</t>
  </si>
  <si>
    <t>Термокостюм из 100 % верблюжьей шерсти</t>
  </si>
  <si>
    <t xml:space="preserve">                            ЖЕНСКАЯ ОДЕЖА </t>
  </si>
  <si>
    <t xml:space="preserve">Джемпер из шерсти яка </t>
  </si>
  <si>
    <t>07112</t>
  </si>
  <si>
    <t>07113</t>
  </si>
  <si>
    <t>Джемпер из шерсти яка и верблюда</t>
  </si>
  <si>
    <t>07114</t>
  </si>
  <si>
    <t>07115</t>
  </si>
  <si>
    <t>Кардиган из шерсти верблюда и овцы</t>
  </si>
  <si>
    <t>07116</t>
  </si>
  <si>
    <t xml:space="preserve">Пальто из шерсти верблюда </t>
  </si>
  <si>
    <t>07117</t>
  </si>
  <si>
    <t>Пальто из шерсти яка</t>
  </si>
  <si>
    <t xml:space="preserve">                           МУЖСКАЯ ОДЕЖДА</t>
  </si>
  <si>
    <t>Кофта из шерсти яка на замке</t>
  </si>
  <si>
    <t>07118</t>
  </si>
  <si>
    <t>07119</t>
  </si>
  <si>
    <t xml:space="preserve">Свитер из шерсти яка и верблюда </t>
  </si>
  <si>
    <t>07120</t>
  </si>
  <si>
    <t>03110</t>
  </si>
  <si>
    <t>03111</t>
  </si>
  <si>
    <t>03112</t>
  </si>
  <si>
    <t>Темно-коричневый</t>
  </si>
  <si>
    <t>Шапка из шерсти яка "Кэжуал"</t>
  </si>
  <si>
    <t>Шапка из 100 % шерсти верблюда "Кэжуал"</t>
  </si>
  <si>
    <t xml:space="preserve">Шапка из 100 %  шерсти верблюда "Стрит стайл" </t>
  </si>
  <si>
    <t>Шапка с ушками из 100 %  шерсти верблюда</t>
  </si>
  <si>
    <t>Шапка из  100 % шерсти верблюда "Кэжуал"</t>
  </si>
  <si>
    <t xml:space="preserve">Шапка с ушками из 100% шерсти яка </t>
  </si>
  <si>
    <t>Шапки из 100% овечьей шерсти</t>
  </si>
  <si>
    <t xml:space="preserve">Шапки из 100% шерсти верблюда </t>
  </si>
  <si>
    <t xml:space="preserve">Шапка из 100 %  шерсти овцы "Стрит стайл" </t>
  </si>
  <si>
    <t>Шапка с ушками из 100% шерсти овцы</t>
  </si>
  <si>
    <t>Размеры</t>
  </si>
  <si>
    <t xml:space="preserve">                  ТЕРМОБЕЛЬЕ</t>
  </si>
  <si>
    <t xml:space="preserve">                                      ДОМАШНИЙ ТЕКСТИЛЬ/СПАЛЬНИКИ</t>
  </si>
  <si>
    <t xml:space="preserve">                    ОДЕЯЛА СТЕГАНЫЕ</t>
  </si>
  <si>
    <t xml:space="preserve">                   ПЛЕДЫ</t>
  </si>
  <si>
    <t xml:space="preserve">                   СПАЛЬНИКИ</t>
  </si>
  <si>
    <t>КАШЕМИРОВЫЕ ЛОСИНЫ И КАЛЬСОНЫ</t>
  </si>
  <si>
    <t>Кардиган из шерсти яка</t>
  </si>
  <si>
    <t>Плед из  100% шерсти верблюда бежевый размер Erdenet</t>
  </si>
  <si>
    <t>Плед из 100% шерсти верблюда коричневый  Erdenet</t>
  </si>
  <si>
    <t>Плед из 100% шерсти верблюда в клетку  Erdenet</t>
  </si>
  <si>
    <t>Плед из 100% шерсти верблюда с полосками  Erdenet</t>
  </si>
  <si>
    <t>Заказ                От 250 000 до 500 000 руб</t>
  </si>
  <si>
    <t>Пояс из верблюжьей шерсти валяный на липучке Эконом</t>
  </si>
  <si>
    <t>Жилет из верблюжьей шерсти валяный Эконом</t>
  </si>
  <si>
    <t>Пояс из 100 % верблюжьей шерсти валяный на липучке Премиум</t>
  </si>
  <si>
    <t xml:space="preserve">Жилет детский из 100% верблюжьей шерсти валяный Премиум </t>
  </si>
  <si>
    <t xml:space="preserve">Жилет из 100% верблюжьей шерсти валяные Премиум </t>
  </si>
  <si>
    <t xml:space="preserve">Берет из 100 %  шерсти верблюда </t>
  </si>
  <si>
    <t xml:space="preserve">Берет из 100 %  шерсти яка </t>
  </si>
  <si>
    <t xml:space="preserve">Берет из 100 %  шерсти овцы </t>
  </si>
  <si>
    <t xml:space="preserve">                     ПОДУШКИ </t>
  </si>
  <si>
    <t>05126</t>
  </si>
  <si>
    <t>30*40 см</t>
  </si>
  <si>
    <t>80*200 см</t>
  </si>
  <si>
    <t>125*200 см</t>
  </si>
  <si>
    <t>200*220 см</t>
  </si>
  <si>
    <t>150*200 см</t>
  </si>
  <si>
    <t>48*72 см</t>
  </si>
  <si>
    <t>Подушка  из овечьей шерсти</t>
  </si>
  <si>
    <t>Подушка  из верблюжьей шерсти</t>
  </si>
  <si>
    <t>Подушка детская  из овечьей шерсти</t>
  </si>
  <si>
    <t xml:space="preserve">                     ТЕКСТИЛЬ ДЛЯ ДЕТЕЙ </t>
  </si>
  <si>
    <t>05127</t>
  </si>
  <si>
    <t>05128</t>
  </si>
  <si>
    <t>05129</t>
  </si>
  <si>
    <t>110*110 см</t>
  </si>
  <si>
    <t xml:space="preserve">46 (M) </t>
  </si>
  <si>
    <t>50 (XL)</t>
  </si>
  <si>
    <t>52 (2XL)</t>
  </si>
  <si>
    <t>54 (3XL)</t>
  </si>
  <si>
    <t>Одеяло валяное из 100 % Верблюжьей шерсти Erdenet</t>
  </si>
  <si>
    <t xml:space="preserve">                   ОДЕЯЛА ВАЛЯНЫЕ</t>
  </si>
  <si>
    <t>07121</t>
  </si>
  <si>
    <t>Жилет вязаный из  шерсти верблюда</t>
  </si>
  <si>
    <t>ООО "Монголка"
656006, Алтайский край, г. Барнаул, ул. Лазурная 19 -184
ИНН 2222860032
email: info@mongolka-wool.ru                                                                                                                                                                                                                                       8 (800) 350-73-79 (бесплатная горячая линия)                                                      8 (3852) 73-04-97 (Отдел продаж)</t>
  </si>
  <si>
    <t xml:space="preserve">  НОСКИ ДЕТСКИЕ</t>
  </si>
  <si>
    <t>НАКОЛЕННИКИ ВЗРОСЛЫЕ</t>
  </si>
  <si>
    <t>08105</t>
  </si>
  <si>
    <t>08106</t>
  </si>
  <si>
    <t>08107</t>
  </si>
  <si>
    <t>08109</t>
  </si>
  <si>
    <t>08110</t>
  </si>
  <si>
    <t>08111</t>
  </si>
  <si>
    <t>08112</t>
  </si>
  <si>
    <t xml:space="preserve">Шапка из 100 %  шерсти яка "Стрит стайл" </t>
  </si>
  <si>
    <t>08113</t>
  </si>
  <si>
    <t>08114</t>
  </si>
  <si>
    <t>08115</t>
  </si>
  <si>
    <t>08116</t>
  </si>
  <si>
    <t>08117</t>
  </si>
  <si>
    <t>08118</t>
  </si>
  <si>
    <t>08119</t>
  </si>
  <si>
    <t>Шорты из 100% шерсти верблюда</t>
  </si>
  <si>
    <t>07104</t>
  </si>
  <si>
    <t>07103</t>
  </si>
  <si>
    <t>Термокофта из 100 % верблюжьей шерсти</t>
  </si>
  <si>
    <t>Термоштаны из 100 % верблюжьей шерсти</t>
  </si>
  <si>
    <t>Итоговая сумма по 1й колонке</t>
  </si>
  <si>
    <t>Итоговая сумма по 2й колонке</t>
  </si>
  <si>
    <t>Итоговая сумма по 3й колонке</t>
  </si>
  <si>
    <t>Бланк заказа/ размерный ряд</t>
  </si>
  <si>
    <t xml:space="preserve">                                                                                                                                                                                                                    ОБЩАЯ СУММА ВАШЕГО ЗАКАЗА: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</si>
  <si>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 по разделу: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</si>
  <si>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 по разделу: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</si>
  <si>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 по разделу: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</si>
  <si>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 по разделу: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</si>
  <si>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 по разделу: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</si>
  <si>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 по разделу:</t>
  </si>
  <si>
    <t>Размер 2 (18 см полная длина, 15 см обхват ладони)</t>
  </si>
  <si>
    <t>01132</t>
  </si>
  <si>
    <t>01133</t>
  </si>
  <si>
    <t>01134</t>
  </si>
  <si>
    <t>01135</t>
  </si>
  <si>
    <t>ЦВЕТНЫЕ ДЕТСКИЕ НОСКИ ИЗ ШЕРСТИ</t>
  </si>
  <si>
    <t>Носки детские из шерстяной пряжи розовые</t>
  </si>
  <si>
    <t>Носки детские из шерстяной пряжи графитовые</t>
  </si>
  <si>
    <t>Носки детские из шерстяной пряжи синие</t>
  </si>
  <si>
    <t>Носки детские из шерстяной пряжи голубые</t>
  </si>
  <si>
    <t>Розовый</t>
  </si>
  <si>
    <t>Гафитовый</t>
  </si>
  <si>
    <t>Синий</t>
  </si>
  <si>
    <t>Голубой</t>
  </si>
  <si>
    <t xml:space="preserve">                                                                                                                                              ШАПКИ И ШАРФЫ                          </t>
  </si>
  <si>
    <t>Шарфы из 100 % шерсти</t>
  </si>
  <si>
    <t>08120</t>
  </si>
  <si>
    <t>08121</t>
  </si>
  <si>
    <t>08122</t>
  </si>
  <si>
    <t xml:space="preserve">Шарф из 100% шерсти верблюда </t>
  </si>
  <si>
    <t>Шарф из 100% шерсти яка</t>
  </si>
  <si>
    <t>08123</t>
  </si>
  <si>
    <t>Шарф из 100% шерсти овцы</t>
  </si>
  <si>
    <t>74/80</t>
  </si>
  <si>
    <t>86/92</t>
  </si>
  <si>
    <t>98/104</t>
  </si>
  <si>
    <t>110/116</t>
  </si>
  <si>
    <t>122/128</t>
  </si>
  <si>
    <t>134/140</t>
  </si>
  <si>
    <t>146/152</t>
  </si>
  <si>
    <t>158/164</t>
  </si>
  <si>
    <t>Палантин вязаный из шерстяной пряжи "Верблюд" бежевый</t>
  </si>
  <si>
    <t>Палантин вязаный из шерстяной пряжи "Як" серый</t>
  </si>
  <si>
    <t>Палантин тканый из 100 % шерсти верблюда бежевый Erdenet</t>
  </si>
  <si>
    <t>Палантин тканый из 100% шерсти верблюда коричневый Erdenet</t>
  </si>
  <si>
    <t>Палантин тканый из 100 % шерсти верблюда в клетку Erdenet</t>
  </si>
  <si>
    <t>Палантин тканый из 100 % шерсти верблюда с полосками Erdenet</t>
  </si>
  <si>
    <t>Палантин тканый из 100 % шерсти верблюда коричневый Erdenet</t>
  </si>
  <si>
    <t>Палантин тканый из 100 % овечьей шерсти этнический Erdenet</t>
  </si>
  <si>
    <t>Палантин тканый из 100%  овечьей шерсти голубой Erdenet</t>
  </si>
  <si>
    <t>Палантин тканый из 100 % овечьей шерсти синий Erdenet</t>
  </si>
  <si>
    <t xml:space="preserve">Кальсоны мужские </t>
  </si>
  <si>
    <t xml:space="preserve">Кашемировые лосины </t>
  </si>
  <si>
    <t>Пояс вязаный из шерсти верблюда</t>
  </si>
  <si>
    <t xml:space="preserve">Пояс вязаный из шерстяной пряжи "Верблюд" </t>
  </si>
  <si>
    <t xml:space="preserve">Пояс вязаный из шерстяной пряжи "ЯК" </t>
  </si>
  <si>
    <t>Одеяло - конверт детское из 100% овечьей шерсти</t>
  </si>
  <si>
    <t>Жилет на замке из 100% шерсти верблюда</t>
  </si>
  <si>
    <t>03113</t>
  </si>
  <si>
    <t>03114</t>
  </si>
  <si>
    <t>ВАЛЯНЫЕ</t>
  </si>
  <si>
    <t>ВЯЗАНЫЕ</t>
  </si>
  <si>
    <t>M</t>
  </si>
  <si>
    <t>L</t>
  </si>
  <si>
    <t>XL</t>
  </si>
  <si>
    <t>2XL</t>
  </si>
  <si>
    <t>3XL</t>
  </si>
  <si>
    <t>Облегченный</t>
  </si>
  <si>
    <t>Двойная вязка</t>
  </si>
  <si>
    <t>Жилет вязаный из шерстяной пряжи  (новинка!)</t>
  </si>
  <si>
    <t>Жилет вязаный из шерсти верблюда (новинка!)</t>
  </si>
  <si>
    <t>Палантин вязаный из 100 % верблюжьей шерсти (хит продаж!)</t>
  </si>
  <si>
    <t>ЛИМИТИРОВАННАЯ КОЛЛЕКЦИЯ!</t>
  </si>
  <si>
    <t>08124</t>
  </si>
  <si>
    <t>08126</t>
  </si>
  <si>
    <r>
      <t xml:space="preserve">Шарф из 100% кашемира </t>
    </r>
    <r>
      <rPr>
        <u/>
        <sz val="12"/>
        <color rgb="FFFF0000"/>
        <rFont val="Calibri"/>
        <family val="2"/>
        <charset val="204"/>
        <scheme val="minor"/>
      </rPr>
      <t>НОВИНКА!</t>
    </r>
  </si>
  <si>
    <r>
      <t xml:space="preserve">Шапка из 100% кашемира "стрит стайл" </t>
    </r>
    <r>
      <rPr>
        <u/>
        <sz val="12"/>
        <color rgb="FFFF0000"/>
        <rFont val="Calibri"/>
        <family val="2"/>
        <charset val="204"/>
        <scheme val="minor"/>
      </rPr>
      <t>НОВИНКА!</t>
    </r>
  </si>
  <si>
    <t>Серо-коричневый</t>
  </si>
  <si>
    <t>Заказ               От 20 000 до      80 000 руб</t>
  </si>
  <si>
    <t xml:space="preserve">       НОСКИ ИЗ 100 % ШЕРСТИ ВЕРБЛЮДА, ЯКА И КАШЕМИРА </t>
  </si>
  <si>
    <t>под заказ</t>
  </si>
  <si>
    <t>нет в наличии</t>
  </si>
  <si>
    <t>Шапки из 100 % шерсти яка и кашемира</t>
  </si>
  <si>
    <t>06107</t>
  </si>
  <si>
    <t>06106</t>
  </si>
  <si>
    <t>06105</t>
  </si>
  <si>
    <t>Тапки кожаные</t>
  </si>
  <si>
    <t>Тапки замшевые</t>
  </si>
  <si>
    <t>Тапки войлочные</t>
  </si>
  <si>
    <r>
      <t xml:space="preserve">Чуни из 100% войлока </t>
    </r>
    <r>
      <rPr>
        <u/>
        <sz val="12"/>
        <color rgb="FFFF0000"/>
        <rFont val="Calibri"/>
        <family val="2"/>
        <charset val="204"/>
        <scheme val="minor"/>
      </rPr>
      <t>НОВИНКА!</t>
    </r>
  </si>
  <si>
    <t xml:space="preserve">                                                                                                                                                                                ТАПОЧКИ</t>
  </si>
  <si>
    <t>36-37</t>
  </si>
  <si>
    <t>38-39</t>
  </si>
  <si>
    <t>40-41</t>
  </si>
  <si>
    <t>42-43</t>
  </si>
  <si>
    <t>44-45</t>
  </si>
  <si>
    <t>серые</t>
  </si>
  <si>
    <t>см. на сайте</t>
  </si>
  <si>
    <t xml:space="preserve">                                                                                                                              ПАЛАНТИНЫ</t>
  </si>
  <si>
    <t>Заказ            От 80 000 до    250 000 руб</t>
  </si>
  <si>
    <t xml:space="preserve">     НЕ ЗАПОЛНЯТЬ!ФОРМУЛЫ!</t>
  </si>
  <si>
    <r>
      <t xml:space="preserve">Цена / руб </t>
    </r>
    <r>
      <rPr>
        <b/>
        <sz val="16"/>
        <color theme="1"/>
        <rFont val="Calibri"/>
        <family val="2"/>
        <charset val="204"/>
        <scheme val="minor"/>
      </rPr>
      <t xml:space="preserve"> без НДС ! </t>
    </r>
    <r>
      <rPr>
        <b/>
        <sz val="14"/>
        <color theme="1"/>
        <rFont val="Calibri"/>
        <family val="2"/>
        <charset val="204"/>
        <scheme val="minor"/>
      </rPr>
      <t xml:space="preserve">   </t>
    </r>
  </si>
  <si>
    <t>ОПТОВЫЙ ПРАЙС : ЦЕНЫ ДЕЙСТВИТЕЛЬНЫ ДО 01.07.2018!!</t>
  </si>
  <si>
    <r>
      <rPr>
        <b/>
        <sz val="18"/>
        <color theme="5" tint="-0.249977111117893"/>
        <rFont val="Calibri"/>
        <family val="2"/>
        <charset val="204"/>
        <scheme val="minor"/>
      </rPr>
      <t xml:space="preserve">ВНИМАНИЕ: </t>
    </r>
    <r>
      <rPr>
        <u/>
        <sz val="18"/>
        <color theme="5" tint="-0.249977111117893"/>
        <rFont val="Calibri"/>
        <family val="2"/>
        <charset val="204"/>
        <scheme val="minor"/>
      </rPr>
      <t xml:space="preserve">  </t>
    </r>
    <r>
      <rPr>
        <b/>
        <u/>
        <sz val="18"/>
        <color theme="5" tint="-0.249977111117893"/>
        <rFont val="Calibri"/>
        <family val="2"/>
        <charset val="204"/>
        <scheme val="minor"/>
      </rPr>
      <t xml:space="preserve"> ПРО ВСЕ ДЕЙСТВУЮЩИЕ АКЦИИ УТОЧНИТЕ У ВАШЕГО МЕНЕДЖЕРА!!!</t>
    </r>
    <r>
      <rPr>
        <u/>
        <sz val="18"/>
        <color theme="5" tint="-0.249977111117893"/>
        <rFont val="Calibri"/>
        <family val="2"/>
        <charset val="204"/>
        <scheme val="minor"/>
      </rPr>
      <t xml:space="preserve">  </t>
    </r>
    <r>
      <rPr>
        <u/>
        <sz val="18"/>
        <color rgb="FF00B050"/>
        <rFont val="Calibri"/>
        <family val="2"/>
        <charset val="204"/>
        <scheme val="minor"/>
      </rPr>
      <t xml:space="preserve"> </t>
    </r>
    <r>
      <rPr>
        <b/>
        <sz val="18"/>
        <color theme="5" tint="-0.249977111117893"/>
        <rFont val="Calibri"/>
        <family val="2"/>
        <charset val="204"/>
        <scheme val="minor"/>
      </rPr>
      <t>ЯЧЕЙКИ,ВЫДЕЛЕННЫЕ "ЖЁЛТЫМ" ЦВЕТОМ- НЕ ЗАПОЛНЯТЬ!! ТОВАРА ВРЕМЕННО НЕТ В НАЛИЧИИ</t>
    </r>
    <r>
      <rPr>
        <sz val="18"/>
        <color theme="5" tint="-0.249977111117893"/>
        <rFont val="Calibri"/>
        <family val="2"/>
        <charset val="204"/>
        <scheme val="minor"/>
      </rPr>
      <t>!</t>
    </r>
    <r>
      <rPr>
        <b/>
        <sz val="18"/>
        <color theme="5" tint="-0.249977111117893"/>
        <rFont val="Calibri"/>
        <family val="2"/>
        <charset val="204"/>
        <scheme val="minor"/>
      </rPr>
      <t xml:space="preserve">  </t>
    </r>
    <r>
      <rPr>
        <b/>
        <sz val="18"/>
        <color rgb="FF00B050"/>
        <rFont val="Calibri"/>
        <family val="2"/>
        <charset val="204"/>
        <scheme val="minor"/>
      </rPr>
      <t xml:space="preserve">  </t>
    </r>
    <r>
      <rPr>
        <b/>
        <sz val="18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«МОНГОЛКА»</t>
    </r>
    <r>
      <rPr>
        <sz val="18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</si>
</sst>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150B05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150B05"/>
      <name val="Calibri"/>
      <family val="2"/>
      <charset val="204"/>
      <scheme val="minor"/>
    </font>
    <font>
      <u/>
      <sz val="12"/>
      <color rgb="FFFF00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sz val="24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8"/>
      <color theme="5" tint="-0.249977111117893"/>
      <name val="Calibri"/>
      <family val="2"/>
      <charset val="204"/>
      <scheme val="minor"/>
    </font>
    <font>
      <u/>
      <sz val="18"/>
      <color theme="5" tint="-0.249977111117893"/>
      <name val="Calibri"/>
      <family val="2"/>
      <charset val="204"/>
      <scheme val="minor"/>
    </font>
    <font>
      <b/>
      <u/>
      <sz val="18"/>
      <color theme="5" tint="-0.249977111117893"/>
      <name val="Calibri"/>
      <family val="2"/>
      <charset val="204"/>
      <scheme val="minor"/>
    </font>
    <font>
      <u/>
      <sz val="18"/>
      <color rgb="FF00B050"/>
      <name val="Calibri"/>
      <family val="2"/>
      <charset val="204"/>
      <scheme val="minor"/>
    </font>
    <font>
      <sz val="18"/>
      <color theme="5" tint="-0.249977111117893"/>
      <name val="Calibri"/>
      <family val="2"/>
      <charset val="204"/>
      <scheme val="minor"/>
    </font>
    <font>
      <b/>
      <sz val="18"/>
      <color rgb="FF00B05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27">
    <xf numFmtId="0" fontId="0" fillId="0" borderId="0" xfId="0"/>
    <xf numFmtId="0" fontId="1" fillId="0" borderId="1" xfId="0" applyFont="1" applyBorder="1"/>
    <xf numFmtId="0" fontId="3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vertical="center"/>
    </xf>
    <xf numFmtId="49" fontId="3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3" fillId="0" borderId="0" xfId="0" applyNumberFormat="1" applyFont="1" applyBorder="1"/>
    <xf numFmtId="0" fontId="1" fillId="0" borderId="1" xfId="0" applyFont="1" applyBorder="1" applyAlignment="1"/>
    <xf numFmtId="0" fontId="0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/>
    <xf numFmtId="49" fontId="6" fillId="0" borderId="1" xfId="0" applyNumberFormat="1" applyFont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0" fillId="8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13" xfId="0" applyFont="1" applyBorder="1"/>
    <xf numFmtId="0" fontId="0" fillId="0" borderId="0" xfId="0" applyFont="1" applyBorder="1"/>
    <xf numFmtId="49" fontId="6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/>
    <xf numFmtId="0" fontId="7" fillId="6" borderId="1" xfId="0" applyNumberFormat="1" applyFont="1" applyFill="1" applyBorder="1" applyAlignment="1">
      <alignment horizontal="center"/>
    </xf>
    <xf numFmtId="0" fontId="7" fillId="7" borderId="1" xfId="0" applyNumberFormat="1" applyFont="1" applyFill="1" applyBorder="1" applyAlignment="1">
      <alignment horizontal="center"/>
    </xf>
    <xf numFmtId="0" fontId="7" fillId="8" borderId="1" xfId="0" applyNumberFormat="1" applyFont="1" applyFill="1" applyBorder="1" applyAlignment="1">
      <alignment horizontal="center"/>
    </xf>
    <xf numFmtId="0" fontId="7" fillId="6" borderId="6" xfId="0" applyNumberFormat="1" applyFont="1" applyFill="1" applyBorder="1" applyAlignment="1">
      <alignment horizontal="center"/>
    </xf>
    <xf numFmtId="0" fontId="7" fillId="7" borderId="6" xfId="0" applyNumberFormat="1" applyFont="1" applyFill="1" applyBorder="1" applyAlignment="1">
      <alignment horizontal="center"/>
    </xf>
    <xf numFmtId="0" fontId="7" fillId="8" borderId="6" xfId="0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4" fillId="6" borderId="6" xfId="0" applyNumberFormat="1" applyFont="1" applyFill="1" applyBorder="1" applyAlignment="1">
      <alignment horizontal="center" vertical="center"/>
    </xf>
    <xf numFmtId="0" fontId="4" fillId="7" borderId="6" xfId="0" applyNumberFormat="1" applyFont="1" applyFill="1" applyBorder="1" applyAlignment="1">
      <alignment horizontal="center" vertical="center"/>
    </xf>
    <xf numFmtId="0" fontId="4" fillId="8" borderId="6" xfId="0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/>
    <xf numFmtId="0" fontId="16" fillId="0" borderId="6" xfId="2" applyFont="1" applyFill="1" applyBorder="1" applyAlignment="1"/>
    <xf numFmtId="49" fontId="16" fillId="0" borderId="1" xfId="2" applyNumberFormat="1" applyFont="1" applyBorder="1" applyAlignment="1">
      <alignment vertical="center"/>
    </xf>
    <xf numFmtId="0" fontId="15" fillId="0" borderId="1" xfId="2" applyBorder="1" applyAlignment="1"/>
    <xf numFmtId="0" fontId="16" fillId="0" borderId="1" xfId="2" applyFont="1" applyBorder="1" applyAlignment="1"/>
    <xf numFmtId="0" fontId="16" fillId="0" borderId="1" xfId="2" applyFont="1" applyBorder="1"/>
    <xf numFmtId="0" fontId="16" fillId="2" borderId="1" xfId="2" applyFont="1" applyFill="1" applyBorder="1" applyAlignment="1">
      <alignment vertical="center"/>
    </xf>
    <xf numFmtId="0" fontId="16" fillId="2" borderId="6" xfId="2" applyFont="1" applyFill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6" fillId="0" borderId="6" xfId="2" applyFont="1" applyBorder="1" applyAlignment="1"/>
    <xf numFmtId="0" fontId="16" fillId="0" borderId="6" xfId="2" applyFont="1" applyBorder="1" applyAlignment="1">
      <alignment vertical="center"/>
    </xf>
    <xf numFmtId="0" fontId="4" fillId="6" borderId="21" xfId="0" applyFont="1" applyFill="1" applyBorder="1"/>
    <xf numFmtId="0" fontId="4" fillId="6" borderId="22" xfId="0" applyFont="1" applyFill="1" applyBorder="1"/>
    <xf numFmtId="0" fontId="4" fillId="7" borderId="21" xfId="0" applyFont="1" applyFill="1" applyBorder="1"/>
    <xf numFmtId="0" fontId="4" fillId="7" borderId="22" xfId="0" applyFont="1" applyFill="1" applyBorder="1"/>
    <xf numFmtId="0" fontId="4" fillId="8" borderId="21" xfId="0" applyFont="1" applyFill="1" applyBorder="1"/>
    <xf numFmtId="0" fontId="4" fillId="8" borderId="22" xfId="0" applyFont="1" applyFill="1" applyBorder="1"/>
    <xf numFmtId="0" fontId="1" fillId="2" borderId="2" xfId="0" applyFont="1" applyFill="1" applyBorder="1" applyAlignment="1">
      <alignment horizontal="center"/>
    </xf>
    <xf numFmtId="0" fontId="4" fillId="2" borderId="20" xfId="0" applyFont="1" applyFill="1" applyBorder="1" applyAlignment="1"/>
    <xf numFmtId="0" fontId="4" fillId="2" borderId="20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4" fillId="2" borderId="15" xfId="0" applyFont="1" applyFill="1" applyBorder="1" applyAlignment="1"/>
    <xf numFmtId="0" fontId="5" fillId="6" borderId="46" xfId="0" applyFont="1" applyFill="1" applyBorder="1" applyAlignment="1">
      <alignment horizontal="center" vertical="top" wrapText="1"/>
    </xf>
    <xf numFmtId="0" fontId="5" fillId="7" borderId="46" xfId="0" applyFont="1" applyFill="1" applyBorder="1" applyAlignment="1">
      <alignment horizontal="center" vertical="top" wrapText="1"/>
    </xf>
    <xf numFmtId="0" fontId="5" fillId="8" borderId="46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36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left"/>
    </xf>
    <xf numFmtId="0" fontId="4" fillId="7" borderId="33" xfId="0" applyFont="1" applyFill="1" applyBorder="1"/>
    <xf numFmtId="0" fontId="4" fillId="7" borderId="36" xfId="0" applyFont="1" applyFill="1" applyBorder="1"/>
    <xf numFmtId="0" fontId="4" fillId="8" borderId="33" xfId="0" applyFont="1" applyFill="1" applyBorder="1"/>
    <xf numFmtId="0" fontId="4" fillId="8" borderId="36" xfId="0" applyFont="1" applyFill="1" applyBorder="1"/>
    <xf numFmtId="0" fontId="4" fillId="6" borderId="37" xfId="0" applyFont="1" applyFill="1" applyBorder="1"/>
    <xf numFmtId="0" fontId="4" fillId="6" borderId="38" xfId="0" applyFont="1" applyFill="1" applyBorder="1"/>
    <xf numFmtId="0" fontId="6" fillId="0" borderId="1" xfId="0" applyFont="1" applyBorder="1" applyAlignment="1">
      <alignment horizontal="left"/>
    </xf>
    <xf numFmtId="0" fontId="4" fillId="6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0" fillId="9" borderId="0" xfId="0" applyFont="1" applyFill="1"/>
    <xf numFmtId="0" fontId="1" fillId="8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6" borderId="33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8" borderId="20" xfId="0" applyNumberFormat="1" applyFont="1" applyFill="1" applyBorder="1" applyAlignment="1">
      <alignment horizontal="center"/>
    </xf>
    <xf numFmtId="0" fontId="4" fillId="8" borderId="16" xfId="0" applyNumberFormat="1" applyFont="1" applyFill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4" fillId="7" borderId="15" xfId="0" applyNumberFormat="1" applyFont="1" applyFill="1" applyBorder="1" applyAlignment="1">
      <alignment horizontal="center"/>
    </xf>
    <xf numFmtId="0" fontId="4" fillId="7" borderId="16" xfId="0" applyNumberFormat="1" applyFont="1" applyFill="1" applyBorder="1" applyAlignment="1">
      <alignment horizontal="center"/>
    </xf>
    <xf numFmtId="49" fontId="4" fillId="8" borderId="41" xfId="0" applyNumberFormat="1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36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3" borderId="1" xfId="1" applyNumberFormat="1" applyFont="1" applyFill="1" applyBorder="1" applyAlignment="1">
      <alignment horizontal="center"/>
    </xf>
    <xf numFmtId="0" fontId="4" fillId="7" borderId="44" xfId="0" applyFont="1" applyFill="1" applyBorder="1" applyAlignment="1">
      <alignment horizontal="center"/>
    </xf>
    <xf numFmtId="0" fontId="4" fillId="7" borderId="45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 wrapText="1"/>
    </xf>
    <xf numFmtId="0" fontId="0" fillId="6" borderId="3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4" fillId="8" borderId="34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4" fillId="7" borderId="33" xfId="0" applyNumberFormat="1" applyFont="1" applyFill="1" applyBorder="1" applyAlignment="1">
      <alignment horizontal="center"/>
    </xf>
    <xf numFmtId="0" fontId="4" fillId="7" borderId="36" xfId="0" applyNumberFormat="1" applyFont="1" applyFill="1" applyBorder="1" applyAlignment="1">
      <alignment horizontal="center"/>
    </xf>
    <xf numFmtId="0" fontId="4" fillId="3" borderId="23" xfId="0" applyNumberFormat="1" applyFont="1" applyFill="1" applyBorder="1" applyAlignment="1">
      <alignment horizontal="center"/>
    </xf>
    <xf numFmtId="0" fontId="4" fillId="3" borderId="31" xfId="0" applyNumberFormat="1" applyFont="1" applyFill="1" applyBorder="1" applyAlignment="1">
      <alignment horizontal="center"/>
    </xf>
    <xf numFmtId="0" fontId="4" fillId="3" borderId="25" xfId="0" applyNumberFormat="1" applyFont="1" applyFill="1" applyBorder="1" applyAlignment="1">
      <alignment horizontal="center"/>
    </xf>
    <xf numFmtId="0" fontId="4" fillId="3" borderId="32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0" fontId="4" fillId="3" borderId="29" xfId="0" applyNumberFormat="1" applyFont="1" applyFill="1" applyBorder="1" applyAlignment="1">
      <alignment horizontal="center"/>
    </xf>
    <xf numFmtId="0" fontId="4" fillId="3" borderId="26" xfId="0" applyNumberFormat="1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/>
    </xf>
    <xf numFmtId="0" fontId="4" fillId="7" borderId="40" xfId="0" applyFont="1" applyFill="1" applyBorder="1" applyAlignment="1">
      <alignment horizontal="center"/>
    </xf>
    <xf numFmtId="0" fontId="4" fillId="8" borderId="39" xfId="0" applyFont="1" applyFill="1" applyBorder="1" applyAlignment="1">
      <alignment horizontal="center"/>
    </xf>
    <xf numFmtId="0" fontId="4" fillId="8" borderId="40" xfId="0" applyFont="1" applyFill="1" applyBorder="1" applyAlignment="1">
      <alignment horizontal="center"/>
    </xf>
    <xf numFmtId="0" fontId="4" fillId="6" borderId="23" xfId="0" applyNumberFormat="1" applyFont="1" applyFill="1" applyBorder="1" applyAlignment="1">
      <alignment horizontal="center"/>
    </xf>
    <xf numFmtId="0" fontId="4" fillId="6" borderId="24" xfId="0" applyNumberFormat="1" applyFont="1" applyFill="1" applyBorder="1" applyAlignment="1">
      <alignment horizontal="center"/>
    </xf>
    <xf numFmtId="0" fontId="4" fillId="6" borderId="25" xfId="0" applyNumberFormat="1" applyFont="1" applyFill="1" applyBorder="1" applyAlignment="1">
      <alignment horizontal="center"/>
    </xf>
    <xf numFmtId="0" fontId="4" fillId="6" borderId="26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49" fontId="19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7" borderId="23" xfId="0" applyNumberFormat="1" applyFont="1" applyFill="1" applyBorder="1" applyAlignment="1">
      <alignment horizontal="center"/>
    </xf>
    <xf numFmtId="0" fontId="4" fillId="7" borderId="24" xfId="0" applyNumberFormat="1" applyFont="1" applyFill="1" applyBorder="1" applyAlignment="1">
      <alignment horizontal="center"/>
    </xf>
    <xf numFmtId="0" fontId="4" fillId="7" borderId="25" xfId="0" applyNumberFormat="1" applyFont="1" applyFill="1" applyBorder="1" applyAlignment="1">
      <alignment horizontal="center"/>
    </xf>
    <xf numFmtId="0" fontId="4" fillId="7" borderId="26" xfId="0" applyNumberFormat="1" applyFont="1" applyFill="1" applyBorder="1" applyAlignment="1">
      <alignment horizontal="center"/>
    </xf>
    <xf numFmtId="49" fontId="4" fillId="8" borderId="33" xfId="0" applyNumberFormat="1" applyFont="1" applyFill="1" applyBorder="1" applyAlignment="1">
      <alignment horizontal="center"/>
    </xf>
    <xf numFmtId="0" fontId="4" fillId="8" borderId="23" xfId="0" applyNumberFormat="1" applyFont="1" applyFill="1" applyBorder="1" applyAlignment="1">
      <alignment horizontal="center"/>
    </xf>
    <xf numFmtId="0" fontId="4" fillId="8" borderId="24" xfId="0" applyNumberFormat="1" applyFont="1" applyFill="1" applyBorder="1" applyAlignment="1">
      <alignment horizontal="center"/>
    </xf>
    <xf numFmtId="0" fontId="4" fillId="8" borderId="25" xfId="0" applyNumberFormat="1" applyFont="1" applyFill="1" applyBorder="1" applyAlignment="1">
      <alignment horizontal="center"/>
    </xf>
    <xf numFmtId="0" fontId="4" fillId="8" borderId="26" xfId="0" applyNumberFormat="1" applyFont="1" applyFill="1" applyBorder="1" applyAlignment="1">
      <alignment horizontal="center"/>
    </xf>
    <xf numFmtId="0" fontId="4" fillId="8" borderId="33" xfId="0" applyNumberFormat="1" applyFont="1" applyFill="1" applyBorder="1" applyAlignment="1">
      <alignment horizontal="center"/>
    </xf>
    <xf numFmtId="0" fontId="4" fillId="8" borderId="36" xfId="0" applyNumberFormat="1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8" borderId="44" xfId="0" applyFont="1" applyFill="1" applyBorder="1" applyAlignment="1">
      <alignment horizontal="center"/>
    </xf>
    <xf numFmtId="0" fontId="4" fillId="8" borderId="4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7" borderId="34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 wrapText="1"/>
    </xf>
    <xf numFmtId="0" fontId="18" fillId="3" borderId="24" xfId="0" applyFont="1" applyFill="1" applyBorder="1" applyAlignment="1">
      <alignment horizontal="center" wrapText="1"/>
    </xf>
    <xf numFmtId="0" fontId="18" fillId="3" borderId="28" xfId="0" applyFont="1" applyFill="1" applyBorder="1" applyAlignment="1">
      <alignment horizontal="center" wrapText="1"/>
    </xf>
    <xf numFmtId="0" fontId="18" fillId="3" borderId="29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8" borderId="49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 wrapText="1"/>
    </xf>
    <xf numFmtId="0" fontId="17" fillId="3" borderId="28" xfId="0" applyFont="1" applyFill="1" applyBorder="1" applyAlignment="1">
      <alignment horizontal="center" wrapText="1"/>
    </xf>
    <xf numFmtId="0" fontId="17" fillId="3" borderId="29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/>
    </xf>
    <xf numFmtId="0" fontId="24" fillId="3" borderId="47" xfId="0" applyFont="1" applyFill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7" borderId="34" xfId="0" applyNumberFormat="1" applyFont="1" applyFill="1" applyBorder="1" applyAlignment="1">
      <alignment horizontal="center"/>
    </xf>
    <xf numFmtId="0" fontId="4" fillId="7" borderId="35" xfId="0" applyNumberFormat="1" applyFont="1" applyFill="1" applyBorder="1" applyAlignment="1">
      <alignment horizontal="center"/>
    </xf>
    <xf numFmtId="0" fontId="4" fillId="8" borderId="34" xfId="0" applyNumberFormat="1" applyFont="1" applyFill="1" applyBorder="1" applyAlignment="1">
      <alignment horizontal="center"/>
    </xf>
    <xf numFmtId="0" fontId="4" fillId="8" borderId="35" xfId="0" applyNumberFormat="1" applyFont="1" applyFill="1" applyBorder="1" applyAlignment="1">
      <alignment horizontal="center"/>
    </xf>
    <xf numFmtId="0" fontId="4" fillId="6" borderId="33" xfId="0" applyNumberFormat="1" applyFont="1" applyFill="1" applyBorder="1" applyAlignment="1">
      <alignment horizontal="center" vertical="center"/>
    </xf>
    <xf numFmtId="0" fontId="4" fillId="6" borderId="36" xfId="0" applyNumberFormat="1" applyFont="1" applyFill="1" applyBorder="1" applyAlignment="1">
      <alignment horizontal="center" vertical="center"/>
    </xf>
    <xf numFmtId="0" fontId="4" fillId="8" borderId="39" xfId="0" applyNumberFormat="1" applyFont="1" applyFill="1" applyBorder="1" applyAlignment="1">
      <alignment horizontal="center"/>
    </xf>
    <xf numFmtId="0" fontId="4" fillId="8" borderId="40" xfId="0" applyNumberFormat="1" applyFont="1" applyFill="1" applyBorder="1" applyAlignment="1">
      <alignment horizontal="center"/>
    </xf>
    <xf numFmtId="0" fontId="4" fillId="8" borderId="41" xfId="0" applyNumberFormat="1" applyFont="1" applyFill="1" applyBorder="1" applyAlignment="1">
      <alignment horizontal="center"/>
    </xf>
    <xf numFmtId="0" fontId="4" fillId="7" borderId="37" xfId="0" applyNumberFormat="1" applyFont="1" applyFill="1" applyBorder="1" applyAlignment="1">
      <alignment horizontal="center"/>
    </xf>
    <xf numFmtId="0" fontId="4" fillId="7" borderId="38" xfId="0" applyNumberFormat="1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4" fillId="6" borderId="34" xfId="0" applyNumberFormat="1" applyFont="1" applyFill="1" applyBorder="1" applyAlignment="1">
      <alignment horizontal="center" vertical="center"/>
    </xf>
    <xf numFmtId="0" fontId="4" fillId="6" borderId="35" xfId="0" applyNumberFormat="1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6" fillId="0" borderId="1" xfId="2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6" borderId="37" xfId="0" applyNumberFormat="1" applyFont="1" applyFill="1" applyBorder="1" applyAlignment="1">
      <alignment horizontal="center"/>
    </xf>
    <xf numFmtId="0" fontId="4" fillId="6" borderId="38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0" borderId="1" xfId="2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49" fontId="16" fillId="0" borderId="2" xfId="2" applyNumberFormat="1" applyFont="1" applyBorder="1" applyAlignment="1">
      <alignment horizontal="left" vertical="center"/>
    </xf>
    <xf numFmtId="49" fontId="16" fillId="0" borderId="4" xfId="2" applyNumberFormat="1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6" borderId="2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6" fillId="0" borderId="6" xfId="2" applyFont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9" fontId="12" fillId="2" borderId="15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6" fillId="0" borderId="2" xfId="2" applyFont="1" applyBorder="1" applyAlignment="1">
      <alignment horizontal="left"/>
    </xf>
    <xf numFmtId="0" fontId="16" fillId="0" borderId="4" xfId="2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6" fillId="2" borderId="2" xfId="2" applyNumberFormat="1" applyFont="1" applyFill="1" applyBorder="1" applyAlignment="1">
      <alignment horizontal="left" vertical="center"/>
    </xf>
    <xf numFmtId="49" fontId="16" fillId="2" borderId="4" xfId="2" applyNumberFormat="1" applyFont="1" applyFill="1" applyBorder="1" applyAlignment="1">
      <alignment horizontal="left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6" fillId="2" borderId="8" xfId="2" applyNumberFormat="1" applyFont="1" applyFill="1" applyBorder="1" applyAlignment="1">
      <alignment horizontal="left" vertical="center"/>
    </xf>
    <xf numFmtId="49" fontId="16" fillId="2" borderId="10" xfId="2" applyNumberFormat="1" applyFont="1" applyFill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6" fillId="4" borderId="13" xfId="0" applyNumberFormat="1" applyFont="1" applyFill="1" applyBorder="1" applyAlignment="1">
      <alignment horizontal="center" vertical="top" wrapText="1"/>
    </xf>
    <xf numFmtId="0" fontId="26" fillId="4" borderId="0" xfId="0" applyNumberFormat="1" applyFont="1" applyFill="1" applyBorder="1" applyAlignment="1">
      <alignment horizontal="center" vertical="top"/>
    </xf>
    <xf numFmtId="0" fontId="26" fillId="4" borderId="13" xfId="0" applyNumberFormat="1" applyFont="1" applyFill="1" applyBorder="1" applyAlignment="1">
      <alignment horizontal="center" vertical="top"/>
    </xf>
    <xf numFmtId="0" fontId="26" fillId="4" borderId="14" xfId="0" applyNumberFormat="1" applyFont="1" applyFill="1" applyBorder="1" applyAlignment="1">
      <alignment horizontal="center" vertical="top"/>
    </xf>
    <xf numFmtId="0" fontId="26" fillId="4" borderId="11" xfId="0" applyNumberFormat="1" applyFont="1" applyFill="1" applyBorder="1" applyAlignment="1">
      <alignment horizontal="center" vertical="top"/>
    </xf>
    <xf numFmtId="0" fontId="26" fillId="4" borderId="5" xfId="0" applyNumberFormat="1" applyFont="1" applyFill="1" applyBorder="1" applyAlignment="1">
      <alignment horizontal="center" vertical="top"/>
    </xf>
    <xf numFmtId="0" fontId="26" fillId="4" borderId="12" xfId="0" applyNumberFormat="1" applyFont="1" applyFill="1" applyBorder="1" applyAlignment="1">
      <alignment horizontal="center" vertical="top"/>
    </xf>
    <xf numFmtId="0" fontId="13" fillId="4" borderId="28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9" fontId="12" fillId="5" borderId="11" xfId="0" applyNumberFormat="1" applyFont="1" applyFill="1" applyBorder="1" applyAlignment="1">
      <alignment horizontal="center" vertical="center"/>
    </xf>
    <xf numFmtId="49" fontId="12" fillId="5" borderId="5" xfId="0" applyNumberFormat="1" applyFont="1" applyFill="1" applyBorder="1" applyAlignment="1">
      <alignment horizontal="center" vertical="center"/>
    </xf>
    <xf numFmtId="49" fontId="12" fillId="5" borderId="1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150B05"/>
      <color rgb="FF351C0D"/>
      <color rgb="FF92CC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1183823</xdr:colOff>
      <xdr:row>0</xdr:row>
      <xdr:rowOff>40821</xdr:rowOff>
    </xdr:from>
    <xdr:to>
      <xdr:col>15</xdr:col>
      <xdr:colOff>272144</xdr:colOff>
      <xdr:row>0</xdr:row>
      <xdr:rowOff>1551213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11469" r="-1" b="17808"/>
        <a:stretch/>
      </xdr:blipFill>
      <xdr:spPr>
        <a:xfrm>
          <a:off x="7211787" y="40821"/>
          <a:ext cx="8436428" cy="1510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&#1084;&#1086;&#1085;&#1075;&#1086;&#1083;&#1082;&#1072;.&#1088;&#1092;/products/31081294" TargetMode="External"/><Relationship Id="rId117" Type="http://schemas.openxmlformats.org/officeDocument/2006/relationships/hyperlink" Target="https://&#1084;&#1086;&#1085;&#1075;&#1086;&#1083;&#1082;&#1072;.&#1088;&#1092;/products/31574247" TargetMode="External"/><Relationship Id="rId21" Type="http://schemas.openxmlformats.org/officeDocument/2006/relationships/hyperlink" Target="https://&#1084;&#1086;&#1085;&#1075;&#1086;&#1083;&#1082;&#1072;.&#1088;&#1092;/products/30029025" TargetMode="External"/><Relationship Id="rId42" Type="http://schemas.openxmlformats.org/officeDocument/2006/relationships/hyperlink" Target="https://&#1084;&#1086;&#1085;&#1075;&#1086;&#1083;&#1082;&#1072;.&#1088;&#1092;/products/20334130" TargetMode="External"/><Relationship Id="rId47" Type="http://schemas.openxmlformats.org/officeDocument/2006/relationships/hyperlink" Target="https://&#1084;&#1086;&#1085;&#1075;&#1086;&#1083;&#1082;&#1072;.&#1088;&#1092;/products/30038192" TargetMode="External"/><Relationship Id="rId63" Type="http://schemas.openxmlformats.org/officeDocument/2006/relationships/hyperlink" Target="https://&#1084;&#1086;&#1085;&#1075;&#1086;&#1083;&#1082;&#1072;.&#1088;&#1092;/products/31573670" TargetMode="External"/><Relationship Id="rId68" Type="http://schemas.openxmlformats.org/officeDocument/2006/relationships/hyperlink" Target="https://&#1084;&#1086;&#1085;&#1075;&#1086;&#1083;&#1082;&#1072;.&#1088;&#1092;/products/15010750" TargetMode="External"/><Relationship Id="rId84" Type="http://schemas.openxmlformats.org/officeDocument/2006/relationships/hyperlink" Target="https://&#1084;&#1086;&#1085;&#1075;&#1086;&#1083;&#1082;&#1072;.&#1088;&#1092;/products/28483720" TargetMode="External"/><Relationship Id="rId89" Type="http://schemas.openxmlformats.org/officeDocument/2006/relationships/hyperlink" Target="https://&#1084;&#1086;&#1085;&#1075;&#1086;&#1083;&#1082;&#1072;.&#1088;&#1092;/products/30198670" TargetMode="External"/><Relationship Id="rId112" Type="http://schemas.openxmlformats.org/officeDocument/2006/relationships/hyperlink" Target="https://&#1084;&#1086;&#1085;&#1075;&#1086;&#1083;&#1082;&#1072;.&#1088;&#1092;/products/31182704" TargetMode="External"/><Relationship Id="rId16" Type="http://schemas.openxmlformats.org/officeDocument/2006/relationships/hyperlink" Target="https://&#1084;&#1086;&#1085;&#1075;&#1086;&#1083;&#1082;&#1072;.&#1088;&#1092;/products/30027835" TargetMode="External"/><Relationship Id="rId107" Type="http://schemas.openxmlformats.org/officeDocument/2006/relationships/hyperlink" Target="https://&#1084;&#1086;&#1085;&#1075;&#1086;&#1083;&#1082;&#1072;.&#1088;&#1092;/products/30198181" TargetMode="External"/><Relationship Id="rId11" Type="http://schemas.openxmlformats.org/officeDocument/2006/relationships/hyperlink" Target="https://&#1084;&#1086;&#1085;&#1075;&#1086;&#1083;&#1082;&#1072;.&#1088;&#1092;/products/28784200" TargetMode="External"/><Relationship Id="rId32" Type="http://schemas.openxmlformats.org/officeDocument/2006/relationships/hyperlink" Target="https://&#1084;&#1086;&#1085;&#1075;&#1086;&#1083;&#1082;&#1072;.&#1088;&#1092;/products/zhilet" TargetMode="External"/><Relationship Id="rId37" Type="http://schemas.openxmlformats.org/officeDocument/2006/relationships/hyperlink" Target="https://&#1084;&#1086;&#1085;&#1075;&#1086;&#1083;&#1082;&#1072;.&#1088;&#1092;/products/30038799" TargetMode="External"/><Relationship Id="rId53" Type="http://schemas.openxmlformats.org/officeDocument/2006/relationships/hyperlink" Target="https://&#1084;&#1086;&#1085;&#1075;&#1086;&#1083;&#1082;&#1072;.&#1088;&#1092;/products/30072736" TargetMode="External"/><Relationship Id="rId58" Type="http://schemas.openxmlformats.org/officeDocument/2006/relationships/hyperlink" Target="https://&#1084;&#1086;&#1085;&#1075;&#1086;&#1083;&#1082;&#1072;.&#1088;&#1092;/products/30072744" TargetMode="External"/><Relationship Id="rId74" Type="http://schemas.openxmlformats.org/officeDocument/2006/relationships/hyperlink" Target="https://&#1084;&#1086;&#1085;&#1075;&#1086;&#1083;&#1082;&#1072;.&#1088;&#1092;/products/15315471" TargetMode="External"/><Relationship Id="rId79" Type="http://schemas.openxmlformats.org/officeDocument/2006/relationships/hyperlink" Target="https://&#1084;&#1086;&#1085;&#1075;&#1086;&#1083;&#1082;&#1072;.&#1088;&#1092;/products/15010896" TargetMode="External"/><Relationship Id="rId102" Type="http://schemas.openxmlformats.org/officeDocument/2006/relationships/hyperlink" Target="https://&#1084;&#1086;&#1085;&#1075;&#1086;&#1083;&#1082;&#1072;.&#1088;&#1092;/products/14986303" TargetMode="External"/><Relationship Id="rId5" Type="http://schemas.openxmlformats.org/officeDocument/2006/relationships/hyperlink" Target="https://&#1084;&#1086;&#1085;&#1075;&#1086;&#1083;&#1082;&#1072;.&#1088;&#1092;/products/baby" TargetMode="External"/><Relationship Id="rId90" Type="http://schemas.openxmlformats.org/officeDocument/2006/relationships/hyperlink" Target="https://&#1084;&#1086;&#1085;&#1075;&#1086;&#1083;&#1082;&#1072;.&#1088;&#1092;/products/30083980" TargetMode="External"/><Relationship Id="rId95" Type="http://schemas.openxmlformats.org/officeDocument/2006/relationships/hyperlink" Target="https://&#1084;&#1086;&#1085;&#1075;&#1086;&#1083;&#1082;&#1072;.&#1088;&#1092;/products/30094341" TargetMode="External"/><Relationship Id="rId22" Type="http://schemas.openxmlformats.org/officeDocument/2006/relationships/hyperlink" Target="https://&#1084;&#1086;&#1085;&#1075;&#1086;&#1083;&#1082;&#1072;.&#1088;&#1092;/products/30038694" TargetMode="External"/><Relationship Id="rId27" Type="http://schemas.openxmlformats.org/officeDocument/2006/relationships/hyperlink" Target="https://&#1084;&#1086;&#1085;&#1075;&#1086;&#1083;&#1082;&#1072;.&#1088;&#1092;/products/30038295" TargetMode="External"/><Relationship Id="rId43" Type="http://schemas.openxmlformats.org/officeDocument/2006/relationships/hyperlink" Target="https://&#1084;&#1086;&#1085;&#1075;&#1086;&#1083;&#1082;&#1072;.&#1088;&#1092;/products/20334150" TargetMode="External"/><Relationship Id="rId48" Type="http://schemas.openxmlformats.org/officeDocument/2006/relationships/hyperlink" Target="https://&#1084;&#1086;&#1085;&#1075;&#1086;&#1083;&#1082;&#1072;.&#1088;&#1092;/products/30038200" TargetMode="External"/><Relationship Id="rId64" Type="http://schemas.openxmlformats.org/officeDocument/2006/relationships/hyperlink" Target="https://&#1084;&#1086;&#1085;&#1075;&#1086;&#1083;&#1082;&#1072;.&#1088;&#1092;/products/31573722" TargetMode="External"/><Relationship Id="rId69" Type="http://schemas.openxmlformats.org/officeDocument/2006/relationships/hyperlink" Target="https://&#1084;&#1086;&#1085;&#1075;&#1086;&#1083;&#1082;&#1072;.&#1088;&#1092;/products/15315399" TargetMode="External"/><Relationship Id="rId113" Type="http://schemas.openxmlformats.org/officeDocument/2006/relationships/hyperlink" Target="https://&#1084;&#1086;&#1085;&#1075;&#1086;&#1083;&#1082;&#1072;.&#1088;&#1092;/products/31182755" TargetMode="External"/><Relationship Id="rId118" Type="http://schemas.openxmlformats.org/officeDocument/2006/relationships/hyperlink" Target="https://&#1084;&#1086;&#1085;&#1075;&#1086;&#1083;&#1082;&#1072;.&#1088;&#1092;/products/31574281" TargetMode="External"/><Relationship Id="rId80" Type="http://schemas.openxmlformats.org/officeDocument/2006/relationships/hyperlink" Target="https://&#1084;&#1086;&#1085;&#1075;&#1086;&#1083;&#1082;&#1072;.&#1088;&#1092;/products/30207101" TargetMode="External"/><Relationship Id="rId85" Type="http://schemas.openxmlformats.org/officeDocument/2006/relationships/hyperlink" Target="https://&#1084;&#1086;&#1085;&#1075;&#1086;&#1083;&#1082;&#1072;.&#1088;&#1092;/products/28483720" TargetMode="External"/><Relationship Id="rId12" Type="http://schemas.openxmlformats.org/officeDocument/2006/relationships/hyperlink" Target="https://&#1084;&#1086;&#1085;&#1075;&#1086;&#1083;&#1082;&#1072;.&#1088;&#1092;/products/28784200" TargetMode="External"/><Relationship Id="rId17" Type="http://schemas.openxmlformats.org/officeDocument/2006/relationships/hyperlink" Target="https://&#1084;&#1086;&#1085;&#1075;&#1086;&#1083;&#1082;&#1072;.&#1088;&#1092;/products/30029209" TargetMode="External"/><Relationship Id="rId33" Type="http://schemas.openxmlformats.org/officeDocument/2006/relationships/hyperlink" Target="https://&#1084;&#1086;&#1085;&#1075;&#1086;&#1083;&#1082;&#1072;.&#1088;&#1092;/products/30038750" TargetMode="External"/><Relationship Id="rId38" Type="http://schemas.openxmlformats.org/officeDocument/2006/relationships/hyperlink" Target="https://&#1084;&#1086;&#1085;&#1075;&#1086;&#1083;&#1082;&#1072;.&#1088;&#1092;/products/15306054" TargetMode="External"/><Relationship Id="rId59" Type="http://schemas.openxmlformats.org/officeDocument/2006/relationships/hyperlink" Target="https://&#1084;&#1086;&#1085;&#1075;&#1086;&#1083;&#1082;&#1072;.&#1088;&#1092;/products/30072636" TargetMode="External"/><Relationship Id="rId103" Type="http://schemas.openxmlformats.org/officeDocument/2006/relationships/hyperlink" Target="https://&#1084;&#1086;&#1085;&#1075;&#1086;&#1083;&#1082;&#1072;.&#1088;&#1092;/products/14986373" TargetMode="External"/><Relationship Id="rId108" Type="http://schemas.openxmlformats.org/officeDocument/2006/relationships/hyperlink" Target="https://&#1084;&#1086;&#1085;&#1075;&#1086;&#1083;&#1082;&#1072;.&#1088;&#1092;/products/14986542" TargetMode="External"/><Relationship Id="rId54" Type="http://schemas.openxmlformats.org/officeDocument/2006/relationships/hyperlink" Target="https://&#1084;&#1086;&#1085;&#1075;&#1086;&#1083;&#1082;&#1072;.&#1088;&#1092;/products/30072732" TargetMode="External"/><Relationship Id="rId70" Type="http://schemas.openxmlformats.org/officeDocument/2006/relationships/hyperlink" Target="https://&#1084;&#1086;&#1085;&#1075;&#1086;&#1083;&#1082;&#1072;.&#1088;&#1092;/products/20340553" TargetMode="External"/><Relationship Id="rId75" Type="http://schemas.openxmlformats.org/officeDocument/2006/relationships/hyperlink" Target="https://&#1084;&#1086;&#1085;&#1075;&#1086;&#1083;&#1082;&#1072;.&#1088;&#1092;/products/30027721" TargetMode="External"/><Relationship Id="rId91" Type="http://schemas.openxmlformats.org/officeDocument/2006/relationships/hyperlink" Target="https://&#1084;&#1086;&#1085;&#1075;&#1086;&#1083;&#1082;&#1072;.&#1088;&#1092;/products/30083995" TargetMode="External"/><Relationship Id="rId96" Type="http://schemas.openxmlformats.org/officeDocument/2006/relationships/hyperlink" Target="https://&#1084;&#1086;&#1085;&#1075;&#1086;&#1083;&#1082;&#1072;.&#1088;&#1092;/products/30198621" TargetMode="External"/><Relationship Id="rId1" Type="http://schemas.openxmlformats.org/officeDocument/2006/relationships/hyperlink" Target="https://mongolia.nethouse.ru/products/28739751" TargetMode="External"/><Relationship Id="rId6" Type="http://schemas.openxmlformats.org/officeDocument/2006/relationships/hyperlink" Target="https://&#1084;&#1086;&#1085;&#1075;&#1086;&#1083;&#1082;&#1072;.&#1088;&#1092;/products/kidspillow" TargetMode="External"/><Relationship Id="rId23" Type="http://schemas.openxmlformats.org/officeDocument/2006/relationships/hyperlink" Target="https://&#1084;&#1086;&#1085;&#1075;&#1086;&#1083;&#1082;&#1072;.&#1088;&#1092;/products/30038627" TargetMode="External"/><Relationship Id="rId28" Type="http://schemas.openxmlformats.org/officeDocument/2006/relationships/hyperlink" Target="https://&#1084;&#1086;&#1085;&#1075;&#1086;&#1083;&#1082;&#1072;.&#1088;&#1092;/products/30038581" TargetMode="External"/><Relationship Id="rId49" Type="http://schemas.openxmlformats.org/officeDocument/2006/relationships/hyperlink" Target="https://&#1084;&#1086;&#1085;&#1075;&#1086;&#1083;&#1082;&#1072;.&#1088;&#1092;/products/30038188" TargetMode="External"/><Relationship Id="rId114" Type="http://schemas.openxmlformats.org/officeDocument/2006/relationships/hyperlink" Target="https://&#1084;&#1086;&#1085;&#1075;&#1086;&#1083;&#1082;&#1072;.&#1088;&#1092;/products/31182811" TargetMode="External"/><Relationship Id="rId119" Type="http://schemas.openxmlformats.org/officeDocument/2006/relationships/hyperlink" Target="https://yadi.sk/i/WSdAW8ML3Qdv4P" TargetMode="External"/><Relationship Id="rId44" Type="http://schemas.openxmlformats.org/officeDocument/2006/relationships/hyperlink" Target="https://&#1084;&#1086;&#1085;&#1075;&#1086;&#1083;&#1082;&#1072;.&#1088;&#1092;/products/30679076" TargetMode="External"/><Relationship Id="rId60" Type="http://schemas.openxmlformats.org/officeDocument/2006/relationships/hyperlink" Target="https://&#1084;&#1086;&#1085;&#1075;&#1086;&#1083;&#1082;&#1072;.&#1088;&#1092;/products/30072636" TargetMode="External"/><Relationship Id="rId65" Type="http://schemas.openxmlformats.org/officeDocument/2006/relationships/hyperlink" Target="https://&#1084;&#1086;&#1085;&#1075;&#1086;&#1083;&#1082;&#1072;.&#1088;&#1092;/products/30072646" TargetMode="External"/><Relationship Id="rId81" Type="http://schemas.openxmlformats.org/officeDocument/2006/relationships/hyperlink" Target="https://&#1084;&#1086;&#1085;&#1075;&#1086;&#1083;&#1082;&#1072;.&#1088;&#1092;/products/30207013" TargetMode="External"/><Relationship Id="rId86" Type="http://schemas.openxmlformats.org/officeDocument/2006/relationships/hyperlink" Target="https://&#1084;&#1086;&#1085;&#1075;&#1086;&#1083;&#1082;&#1072;.&#1088;&#1092;/products/15010799" TargetMode="External"/><Relationship Id="rId4" Type="http://schemas.openxmlformats.org/officeDocument/2006/relationships/hyperlink" Target="https://&#1084;&#1086;&#1085;&#1075;&#1086;&#1083;&#1082;&#1072;.&#1088;&#1092;/products/30153884" TargetMode="External"/><Relationship Id="rId9" Type="http://schemas.openxmlformats.org/officeDocument/2006/relationships/hyperlink" Target="https://&#1084;&#1086;&#1085;&#1075;&#1086;&#1083;&#1082;&#1072;.&#1088;&#1092;/products/14991823" TargetMode="External"/><Relationship Id="rId13" Type="http://schemas.openxmlformats.org/officeDocument/2006/relationships/hyperlink" Target="https://&#1084;&#1086;&#1085;&#1075;&#1086;&#1083;&#1082;&#1072;.&#1088;&#1092;/products/28484791" TargetMode="External"/><Relationship Id="rId18" Type="http://schemas.openxmlformats.org/officeDocument/2006/relationships/hyperlink" Target="https://&#1084;&#1086;&#1085;&#1075;&#1086;&#1083;&#1082;&#1072;.&#1088;&#1092;/products/30027862" TargetMode="External"/><Relationship Id="rId39" Type="http://schemas.openxmlformats.org/officeDocument/2006/relationships/hyperlink" Target="https://&#1084;&#1086;&#1085;&#1075;&#1086;&#1083;&#1082;&#1072;.&#1088;&#1092;/products/15306054" TargetMode="External"/><Relationship Id="rId109" Type="http://schemas.openxmlformats.org/officeDocument/2006/relationships/hyperlink" Target="https://&#1084;&#1086;&#1085;&#1075;&#1086;&#1083;&#1082;&#1072;.&#1088;&#1092;/products/14990062" TargetMode="External"/><Relationship Id="rId34" Type="http://schemas.openxmlformats.org/officeDocument/2006/relationships/hyperlink" Target="https://&#1084;&#1086;&#1085;&#1075;&#1086;&#1083;&#1082;&#1072;.&#1088;&#1092;/products/30200866" TargetMode="External"/><Relationship Id="rId50" Type="http://schemas.openxmlformats.org/officeDocument/2006/relationships/hyperlink" Target="https://&#1084;&#1086;&#1085;&#1075;&#1086;&#1083;&#1082;&#1072;.&#1088;&#1092;/products/30038207" TargetMode="External"/><Relationship Id="rId55" Type="http://schemas.openxmlformats.org/officeDocument/2006/relationships/hyperlink" Target="https://&#1084;&#1086;&#1085;&#1075;&#1086;&#1083;&#1082;&#1072;.&#1088;&#1092;/products/30072686" TargetMode="External"/><Relationship Id="rId76" Type="http://schemas.openxmlformats.org/officeDocument/2006/relationships/hyperlink" Target="https://&#1084;&#1086;&#1085;&#1075;&#1086;&#1083;&#1082;&#1072;.&#1088;&#1092;/products/30027719" TargetMode="External"/><Relationship Id="rId97" Type="http://schemas.openxmlformats.org/officeDocument/2006/relationships/hyperlink" Target="https://&#1084;&#1086;&#1085;&#1075;&#1086;&#1083;&#1082;&#1072;.&#1088;&#1092;/products/30198638" TargetMode="External"/><Relationship Id="rId104" Type="http://schemas.openxmlformats.org/officeDocument/2006/relationships/hyperlink" Target="https://&#1084;&#1086;&#1085;&#1075;&#1086;&#1083;&#1082;&#1072;.&#1088;&#1092;/products/15019000" TargetMode="External"/><Relationship Id="rId120" Type="http://schemas.openxmlformats.org/officeDocument/2006/relationships/hyperlink" Target="https://yadi.sk/i/yWcrnqJ_3Qdv6T" TargetMode="External"/><Relationship Id="rId7" Type="http://schemas.openxmlformats.org/officeDocument/2006/relationships/hyperlink" Target="https://&#1084;&#1086;&#1085;&#1075;&#1086;&#1083;&#1082;&#1072;.&#1088;&#1092;/products/camelpillow" TargetMode="External"/><Relationship Id="rId71" Type="http://schemas.openxmlformats.org/officeDocument/2006/relationships/hyperlink" Target="https://&#1084;&#1086;&#1085;&#1075;&#1086;&#1083;&#1082;&#1072;.&#1088;&#1092;/products/14994293" TargetMode="External"/><Relationship Id="rId92" Type="http://schemas.openxmlformats.org/officeDocument/2006/relationships/hyperlink" Target="https://&#1084;&#1086;&#1085;&#1075;&#1086;&#1083;&#1082;&#1072;.&#1088;&#1092;/products/15193705" TargetMode="External"/><Relationship Id="rId2" Type="http://schemas.openxmlformats.org/officeDocument/2006/relationships/hyperlink" Target="https://mongolia.nethouse.ru/products/28739751" TargetMode="External"/><Relationship Id="rId29" Type="http://schemas.openxmlformats.org/officeDocument/2006/relationships/hyperlink" Target="https://&#1084;&#1086;&#1085;&#1075;&#1086;&#1083;&#1082;&#1072;.&#1088;&#1092;/products/30038562" TargetMode="External"/><Relationship Id="rId24" Type="http://schemas.openxmlformats.org/officeDocument/2006/relationships/hyperlink" Target="https://&#1084;&#1086;&#1085;&#1075;&#1086;&#1083;&#1082;&#1072;.&#1088;&#1092;/products/30038614" TargetMode="External"/><Relationship Id="rId40" Type="http://schemas.openxmlformats.org/officeDocument/2006/relationships/hyperlink" Target="https://&#1084;&#1086;&#1085;&#1075;&#1086;&#1083;&#1082;&#1072;.&#1088;&#1092;/products/17349343" TargetMode="External"/><Relationship Id="rId45" Type="http://schemas.openxmlformats.org/officeDocument/2006/relationships/hyperlink" Target="https://&#1084;&#1086;&#1085;&#1075;&#1086;&#1083;&#1082;&#1072;.&#1088;&#1092;/products/30038194" TargetMode="External"/><Relationship Id="rId66" Type="http://schemas.openxmlformats.org/officeDocument/2006/relationships/hyperlink" Target="https://&#1084;&#1086;&#1085;&#1075;&#1086;&#1083;&#1082;&#1072;.&#1088;&#1092;/products/20340548" TargetMode="External"/><Relationship Id="rId87" Type="http://schemas.openxmlformats.org/officeDocument/2006/relationships/hyperlink" Target="https://&#1084;&#1086;&#1085;&#1075;&#1086;&#1083;&#1082;&#1072;.&#1088;&#1092;/products/15010799" TargetMode="External"/><Relationship Id="rId110" Type="http://schemas.openxmlformats.org/officeDocument/2006/relationships/hyperlink" Target="https://&#1084;&#1086;&#1085;&#1075;&#1086;&#1083;&#1082;&#1072;.&#1088;&#1092;/products/15193734" TargetMode="External"/><Relationship Id="rId115" Type="http://schemas.openxmlformats.org/officeDocument/2006/relationships/hyperlink" Target="https://&#1084;&#1086;&#1085;&#1075;&#1086;&#1083;&#1082;&#1072;.&#1088;&#1092;/products/31574203" TargetMode="External"/><Relationship Id="rId61" Type="http://schemas.openxmlformats.org/officeDocument/2006/relationships/hyperlink" Target="https://&#1084;&#1086;&#1085;&#1075;&#1086;&#1083;&#1082;&#1072;.&#1088;&#1092;/products/30072715" TargetMode="External"/><Relationship Id="rId82" Type="http://schemas.openxmlformats.org/officeDocument/2006/relationships/hyperlink" Target="https://&#1084;&#1086;&#1085;&#1075;&#1086;&#1083;&#1082;&#1072;.&#1088;&#1092;/products/30203795" TargetMode="External"/><Relationship Id="rId19" Type="http://schemas.openxmlformats.org/officeDocument/2006/relationships/hyperlink" Target="https://&#1084;&#1086;&#1085;&#1075;&#1086;&#1083;&#1082;&#1072;.&#1088;&#1092;/products/30028043" TargetMode="External"/><Relationship Id="rId14" Type="http://schemas.openxmlformats.org/officeDocument/2006/relationships/hyperlink" Target="https://&#1084;&#1086;&#1085;&#1075;&#1086;&#1083;&#1082;&#1072;.&#1088;&#1092;/products/30029155" TargetMode="External"/><Relationship Id="rId30" Type="http://schemas.openxmlformats.org/officeDocument/2006/relationships/hyperlink" Target="https://&#1084;&#1086;&#1085;&#1075;&#1086;&#1083;&#1082;&#1072;.&#1088;&#1092;/products/30038469" TargetMode="External"/><Relationship Id="rId35" Type="http://schemas.openxmlformats.org/officeDocument/2006/relationships/hyperlink" Target="https://&#1084;&#1086;&#1085;&#1075;&#1086;&#1083;&#1082;&#1072;.&#1088;&#1092;/products/30201047" TargetMode="External"/><Relationship Id="rId56" Type="http://schemas.openxmlformats.org/officeDocument/2006/relationships/hyperlink" Target="https://&#1084;&#1086;&#1085;&#1075;&#1086;&#1083;&#1082;&#1072;.&#1088;&#1092;/products/30072705" TargetMode="External"/><Relationship Id="rId77" Type="http://schemas.openxmlformats.org/officeDocument/2006/relationships/hyperlink" Target="https://&#1084;&#1086;&#1085;&#1075;&#1086;&#1083;&#1082;&#1072;.&#1088;&#1092;/products/28477268" TargetMode="External"/><Relationship Id="rId100" Type="http://schemas.openxmlformats.org/officeDocument/2006/relationships/hyperlink" Target="https://&#1084;&#1086;&#1085;&#1075;&#1086;&#1083;&#1082;&#1072;.&#1088;&#1092;/products/15017753" TargetMode="External"/><Relationship Id="rId105" Type="http://schemas.openxmlformats.org/officeDocument/2006/relationships/hyperlink" Target="https://&#1084;&#1086;&#1085;&#1075;&#1086;&#1083;&#1082;&#1072;.&#1088;&#1092;/products/30197914" TargetMode="External"/><Relationship Id="rId8" Type="http://schemas.openxmlformats.org/officeDocument/2006/relationships/hyperlink" Target="https://&#1084;&#1086;&#1085;&#1075;&#1086;&#1083;&#1082;&#1072;.&#1088;&#1092;/products/sheeppillow" TargetMode="External"/><Relationship Id="rId51" Type="http://schemas.openxmlformats.org/officeDocument/2006/relationships/hyperlink" Target="https://&#1084;&#1086;&#1085;&#1075;&#1086;&#1083;&#1082;&#1072;.&#1088;&#1092;/products/30038209" TargetMode="External"/><Relationship Id="rId72" Type="http://schemas.openxmlformats.org/officeDocument/2006/relationships/hyperlink" Target="https://&#1084;&#1086;&#1085;&#1075;&#1086;&#1083;&#1082;&#1072;.&#1088;&#1092;/products/15017127" TargetMode="External"/><Relationship Id="rId93" Type="http://schemas.openxmlformats.org/officeDocument/2006/relationships/hyperlink" Target="https://&#1084;&#1086;&#1085;&#1075;&#1086;&#1083;&#1082;&#1072;.&#1088;&#1092;/products/30094254" TargetMode="External"/><Relationship Id="rId98" Type="http://schemas.openxmlformats.org/officeDocument/2006/relationships/hyperlink" Target="https://&#1084;&#1086;&#1085;&#1075;&#1086;&#1083;&#1082;&#1072;.&#1088;&#1092;/products/30198645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s://&#1084;&#1086;&#1085;&#1075;&#1086;&#1083;&#1082;&#1072;.&#1088;&#1092;/products/30153884" TargetMode="External"/><Relationship Id="rId25" Type="http://schemas.openxmlformats.org/officeDocument/2006/relationships/hyperlink" Target="https://&#1084;&#1086;&#1085;&#1075;&#1086;&#1083;&#1082;&#1072;.&#1088;&#1092;/products/30038722" TargetMode="External"/><Relationship Id="rId46" Type="http://schemas.openxmlformats.org/officeDocument/2006/relationships/hyperlink" Target="https://&#1084;&#1086;&#1085;&#1075;&#1086;&#1083;&#1082;&#1072;.&#1088;&#1092;/products/30038194" TargetMode="External"/><Relationship Id="rId67" Type="http://schemas.openxmlformats.org/officeDocument/2006/relationships/hyperlink" Target="https://&#1084;&#1086;&#1085;&#1075;&#1086;&#1083;&#1082;&#1072;.&#1088;&#1092;/products/20340549" TargetMode="External"/><Relationship Id="rId116" Type="http://schemas.openxmlformats.org/officeDocument/2006/relationships/hyperlink" Target="https://&#1084;&#1086;&#1085;&#1075;&#1086;&#1083;&#1082;&#1072;.&#1088;&#1092;/products/31574230" TargetMode="External"/><Relationship Id="rId20" Type="http://schemas.openxmlformats.org/officeDocument/2006/relationships/hyperlink" Target="https://&#1084;&#1086;&#1085;&#1075;&#1086;&#1083;&#1082;&#1072;.&#1088;&#1092;/products/30028965" TargetMode="External"/><Relationship Id="rId41" Type="http://schemas.openxmlformats.org/officeDocument/2006/relationships/hyperlink" Target="https://&#1084;&#1086;&#1085;&#1075;&#1086;&#1083;&#1082;&#1072;.&#1088;&#1092;/products/20334394" TargetMode="External"/><Relationship Id="rId62" Type="http://schemas.openxmlformats.org/officeDocument/2006/relationships/hyperlink" Target="https://&#1084;&#1086;&#1085;&#1075;&#1086;&#1083;&#1082;&#1072;.&#1088;&#1092;/products/31573738" TargetMode="External"/><Relationship Id="rId83" Type="http://schemas.openxmlformats.org/officeDocument/2006/relationships/hyperlink" Target="https://&#1084;&#1086;&#1085;&#1075;&#1086;&#1083;&#1082;&#1072;.&#1088;&#1092;/products/30203843" TargetMode="External"/><Relationship Id="rId88" Type="http://schemas.openxmlformats.org/officeDocument/2006/relationships/hyperlink" Target="https://&#1084;&#1086;&#1085;&#1075;&#1086;&#1083;&#1082;&#1072;.&#1088;&#1092;/products/30198670" TargetMode="External"/><Relationship Id="rId111" Type="http://schemas.openxmlformats.org/officeDocument/2006/relationships/hyperlink" Target="https://&#1084;&#1086;&#1085;&#1075;&#1086;&#1083;&#1082;&#1072;.&#1088;&#1092;/products/31182622" TargetMode="External"/><Relationship Id="rId15" Type="http://schemas.openxmlformats.org/officeDocument/2006/relationships/hyperlink" Target="https://&#1084;&#1086;&#1085;&#1075;&#1086;&#1083;&#1082;&#1072;.&#1088;&#1092;/products/30029155" TargetMode="External"/><Relationship Id="rId36" Type="http://schemas.openxmlformats.org/officeDocument/2006/relationships/hyperlink" Target="https://&#1084;&#1086;&#1085;&#1075;&#1086;&#1083;&#1082;&#1072;.&#1088;&#1092;/products/28477697" TargetMode="External"/><Relationship Id="rId57" Type="http://schemas.openxmlformats.org/officeDocument/2006/relationships/hyperlink" Target="https://&#1084;&#1086;&#1085;&#1075;&#1086;&#1083;&#1082;&#1072;.&#1088;&#1092;/products/30072650" TargetMode="External"/><Relationship Id="rId106" Type="http://schemas.openxmlformats.org/officeDocument/2006/relationships/hyperlink" Target="https://&#1084;&#1086;&#1085;&#1075;&#1086;&#1083;&#1082;&#1072;.&#1088;&#1092;/products/30198075" TargetMode="External"/><Relationship Id="rId10" Type="http://schemas.openxmlformats.org/officeDocument/2006/relationships/hyperlink" Target="https://&#1084;&#1086;&#1085;&#1075;&#1086;&#1083;&#1082;&#1072;.&#1088;&#1092;/products/14991823" TargetMode="External"/><Relationship Id="rId31" Type="http://schemas.openxmlformats.org/officeDocument/2006/relationships/hyperlink" Target="https://&#1084;&#1086;&#1085;&#1075;&#1086;&#1083;&#1082;&#1072;.&#1088;&#1092;/products/30038457" TargetMode="External"/><Relationship Id="rId52" Type="http://schemas.openxmlformats.org/officeDocument/2006/relationships/hyperlink" Target="https://&#1084;&#1086;&#1085;&#1075;&#1086;&#1083;&#1082;&#1072;.&#1088;&#1092;/products/30038204" TargetMode="External"/><Relationship Id="rId73" Type="http://schemas.openxmlformats.org/officeDocument/2006/relationships/hyperlink" Target="https://&#1084;&#1086;&#1085;&#1075;&#1086;&#1083;&#1082;&#1072;.&#1088;&#1092;/products/15019682" TargetMode="External"/><Relationship Id="rId78" Type="http://schemas.openxmlformats.org/officeDocument/2006/relationships/hyperlink" Target="https://&#1084;&#1086;&#1085;&#1075;&#1086;&#1083;&#1082;&#1072;.&#1088;&#1092;/products/14991716" TargetMode="External"/><Relationship Id="rId94" Type="http://schemas.openxmlformats.org/officeDocument/2006/relationships/hyperlink" Target="https://&#1084;&#1086;&#1085;&#1075;&#1086;&#1083;&#1082;&#1072;.&#1088;&#1092;/products/30094317" TargetMode="External"/><Relationship Id="rId99" Type="http://schemas.openxmlformats.org/officeDocument/2006/relationships/hyperlink" Target="https://&#1084;&#1086;&#1085;&#1075;&#1086;&#1083;&#1082;&#1072;.&#1088;&#1092;/products/14987432" TargetMode="External"/><Relationship Id="rId101" Type="http://schemas.openxmlformats.org/officeDocument/2006/relationships/hyperlink" Target="https://&#1084;&#1086;&#1085;&#1075;&#1086;&#1083;&#1082;&#1072;.&#1088;&#1092;/products/18057124" TargetMode="External"/><Relationship Id="rId1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Y652"/>
  <sheetViews>
    <sheetView tabSelected="1" zoomScale="70" zoomScaleNormal="70" workbookViewId="0">
      <pane ySplit="4" topLeftCell="A5" activePane="bottomLeft" state="frozen"/>
      <selection pane="bottomLeft" activeCell="S184" sqref="S184:T184"/>
    </sheetView>
  </sheetViews>
  <sheetFormatPr defaultRowHeight="15" x14ac:dyDescent="0.25"/>
  <cols>
    <col min="1" max="1" width="11.5703125" style="5" customWidth="1"/>
    <col min="2" max="2" width="55.85546875" style="3" customWidth="1"/>
    <col min="3" max="3" width="23.85546875" style="2" customWidth="1"/>
    <col min="4" max="4" width="18.85546875" style="21" customWidth="1"/>
    <col min="5" max="5" width="18.42578125" style="26" customWidth="1"/>
    <col min="6" max="6" width="20.28515625" style="30" customWidth="1"/>
    <col min="7" max="7" width="9.140625" style="9"/>
    <col min="8" max="8" width="9.28515625" style="9" customWidth="1"/>
    <col min="9" max="17" width="9.140625" style="9"/>
    <col min="18" max="18" width="9.5703125" style="9" customWidth="1"/>
    <col min="19" max="19" width="9.140625" style="9"/>
    <col min="20" max="20" width="11" style="9" customWidth="1"/>
    <col min="21" max="16384" width="9.140625" style="9"/>
  </cols>
  <sheetData>
    <row r="1" spans="1:22" ht="134.25" customHeight="1" thickBot="1" x14ac:dyDescent="0.3">
      <c r="A1" s="402" t="s">
        <v>209</v>
      </c>
      <c r="B1" s="403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5"/>
      <c r="R1" s="415"/>
      <c r="S1" s="105"/>
      <c r="T1" s="105"/>
      <c r="U1" s="105"/>
      <c r="V1" s="105"/>
    </row>
    <row r="2" spans="1:22" ht="35.25" customHeight="1" x14ac:dyDescent="0.25">
      <c r="A2" s="293" t="s">
        <v>335</v>
      </c>
      <c r="B2" s="293"/>
      <c r="C2" s="293"/>
      <c r="D2" s="293"/>
      <c r="E2" s="293"/>
      <c r="F2" s="293"/>
      <c r="G2" s="404" t="s">
        <v>235</v>
      </c>
      <c r="H2" s="404"/>
      <c r="I2" s="404"/>
      <c r="J2" s="404"/>
      <c r="K2" s="404"/>
      <c r="L2" s="404"/>
      <c r="M2" s="404"/>
      <c r="N2" s="404"/>
      <c r="O2" s="404"/>
      <c r="P2" s="405"/>
      <c r="Q2" s="202" t="s">
        <v>232</v>
      </c>
      <c r="R2" s="212"/>
      <c r="S2" s="202" t="s">
        <v>233</v>
      </c>
      <c r="T2" s="203"/>
      <c r="U2" s="202" t="s">
        <v>234</v>
      </c>
      <c r="V2" s="203"/>
    </row>
    <row r="3" spans="1:22" ht="19.5" customHeight="1" thickBot="1" x14ac:dyDescent="0.3">
      <c r="A3" s="295" t="s">
        <v>0</v>
      </c>
      <c r="B3" s="297" t="s">
        <v>1</v>
      </c>
      <c r="C3" s="297"/>
      <c r="D3" s="294" t="s">
        <v>334</v>
      </c>
      <c r="E3" s="294"/>
      <c r="F3" s="294"/>
      <c r="G3" s="404"/>
      <c r="H3" s="404"/>
      <c r="I3" s="404"/>
      <c r="J3" s="404"/>
      <c r="K3" s="404"/>
      <c r="L3" s="404"/>
      <c r="M3" s="404"/>
      <c r="N3" s="404"/>
      <c r="O3" s="404"/>
      <c r="P3" s="405"/>
      <c r="Q3" s="213"/>
      <c r="R3" s="214"/>
      <c r="S3" s="204"/>
      <c r="T3" s="205"/>
      <c r="U3" s="204"/>
      <c r="V3" s="205"/>
    </row>
    <row r="4" spans="1:22" ht="64.5" customHeight="1" x14ac:dyDescent="0.25">
      <c r="A4" s="296"/>
      <c r="B4" s="298"/>
      <c r="C4" s="299"/>
      <c r="D4" s="76" t="s">
        <v>311</v>
      </c>
      <c r="E4" s="77" t="s">
        <v>332</v>
      </c>
      <c r="F4" s="78" t="s">
        <v>176</v>
      </c>
      <c r="G4" s="406"/>
      <c r="H4" s="407"/>
      <c r="I4" s="407"/>
      <c r="J4" s="407"/>
      <c r="K4" s="407"/>
      <c r="L4" s="407"/>
      <c r="M4" s="407"/>
      <c r="N4" s="407"/>
      <c r="O4" s="407"/>
      <c r="P4" s="408"/>
      <c r="Q4" s="213"/>
      <c r="R4" s="214"/>
      <c r="S4" s="204"/>
      <c r="T4" s="205"/>
      <c r="U4" s="204"/>
      <c r="V4" s="205"/>
    </row>
    <row r="5" spans="1:22" ht="34.5" customHeight="1" x14ac:dyDescent="0.25">
      <c r="A5" s="300" t="s">
        <v>305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2"/>
    </row>
    <row r="6" spans="1:22" ht="29.25" customHeight="1" x14ac:dyDescent="0.25">
      <c r="A6" s="166" t="s">
        <v>248</v>
      </c>
      <c r="B6" s="166"/>
      <c r="C6" s="166"/>
      <c r="D6" s="166"/>
      <c r="E6" s="166"/>
      <c r="F6" s="166"/>
      <c r="G6" s="167" t="s">
        <v>15</v>
      </c>
      <c r="H6" s="167"/>
      <c r="I6" s="167" t="s">
        <v>16</v>
      </c>
      <c r="J6" s="167"/>
      <c r="K6" s="167" t="s">
        <v>17</v>
      </c>
      <c r="L6" s="167"/>
      <c r="M6" s="167" t="s">
        <v>18</v>
      </c>
      <c r="N6" s="167"/>
      <c r="O6" s="167" t="s">
        <v>19</v>
      </c>
      <c r="P6" s="168"/>
      <c r="Q6" s="163"/>
      <c r="R6" s="164"/>
      <c r="S6" s="164"/>
      <c r="T6" s="164"/>
      <c r="U6" s="164"/>
      <c r="V6" s="165"/>
    </row>
    <row r="7" spans="1:22" ht="19.5" customHeight="1" x14ac:dyDescent="0.25">
      <c r="A7" s="79" t="s">
        <v>244</v>
      </c>
      <c r="B7" s="59" t="s">
        <v>249</v>
      </c>
      <c r="C7" s="80" t="s">
        <v>253</v>
      </c>
      <c r="D7" s="288">
        <v>125</v>
      </c>
      <c r="E7" s="289"/>
      <c r="F7" s="106">
        <v>117</v>
      </c>
      <c r="G7" s="169"/>
      <c r="H7" s="170"/>
      <c r="I7" s="169"/>
      <c r="J7" s="170"/>
      <c r="K7" s="169"/>
      <c r="L7" s="170"/>
      <c r="M7" s="169"/>
      <c r="N7" s="170"/>
      <c r="O7" s="171"/>
      <c r="P7" s="172"/>
      <c r="Q7" s="137">
        <f>D7*(G7+I7+K7+M7+O7)</f>
        <v>0</v>
      </c>
      <c r="R7" s="138"/>
      <c r="S7" s="138"/>
      <c r="T7" s="139"/>
      <c r="U7" s="140">
        <f>F7*(G7+I7+K7+M7+O7)</f>
        <v>0</v>
      </c>
      <c r="V7" s="141"/>
    </row>
    <row r="8" spans="1:22" ht="19.5" customHeight="1" x14ac:dyDescent="0.25">
      <c r="A8" s="79" t="s">
        <v>245</v>
      </c>
      <c r="B8" s="59" t="s">
        <v>250</v>
      </c>
      <c r="C8" s="80" t="s">
        <v>254</v>
      </c>
      <c r="D8" s="288">
        <v>125</v>
      </c>
      <c r="E8" s="289"/>
      <c r="F8" s="106">
        <v>117</v>
      </c>
      <c r="G8" s="290"/>
      <c r="H8" s="291"/>
      <c r="I8" s="290"/>
      <c r="J8" s="291"/>
      <c r="K8" s="290"/>
      <c r="L8" s="291"/>
      <c r="M8" s="290"/>
      <c r="N8" s="291"/>
      <c r="O8" s="290"/>
      <c r="P8" s="384"/>
      <c r="Q8" s="137">
        <f>D8*(G8+I8+K8+M8+O8)</f>
        <v>0</v>
      </c>
      <c r="R8" s="138"/>
      <c r="S8" s="138"/>
      <c r="T8" s="139"/>
      <c r="U8" s="140">
        <f>F8*(G8+I8+K8+M8+O8)</f>
        <v>0</v>
      </c>
      <c r="V8" s="141"/>
    </row>
    <row r="9" spans="1:22" ht="19.5" customHeight="1" x14ac:dyDescent="0.25">
      <c r="A9" s="79" t="s">
        <v>246</v>
      </c>
      <c r="B9" s="59" t="s">
        <v>251</v>
      </c>
      <c r="C9" s="80" t="s">
        <v>255</v>
      </c>
      <c r="D9" s="288">
        <v>125</v>
      </c>
      <c r="E9" s="289"/>
      <c r="F9" s="106">
        <v>117</v>
      </c>
      <c r="G9" s="169"/>
      <c r="H9" s="170"/>
      <c r="I9" s="290"/>
      <c r="J9" s="291"/>
      <c r="K9" s="171"/>
      <c r="L9" s="424"/>
      <c r="M9" s="171"/>
      <c r="N9" s="424"/>
      <c r="O9" s="171"/>
      <c r="P9" s="172"/>
      <c r="Q9" s="137">
        <f>D9*(G9+I9+K9+M9+O9)</f>
        <v>0</v>
      </c>
      <c r="R9" s="138"/>
      <c r="S9" s="138"/>
      <c r="T9" s="139"/>
      <c r="U9" s="140">
        <f>F9*(G9+I9+K9+M9+O9)</f>
        <v>0</v>
      </c>
      <c r="V9" s="141"/>
    </row>
    <row r="10" spans="1:22" ht="20.25" customHeight="1" thickBot="1" x14ac:dyDescent="0.3">
      <c r="A10" s="79" t="s">
        <v>247</v>
      </c>
      <c r="B10" s="59" t="s">
        <v>252</v>
      </c>
      <c r="C10" s="80" t="s">
        <v>256</v>
      </c>
      <c r="D10" s="288">
        <v>125</v>
      </c>
      <c r="E10" s="289"/>
      <c r="F10" s="106">
        <v>117</v>
      </c>
      <c r="G10" s="169"/>
      <c r="H10" s="170"/>
      <c r="I10" s="290"/>
      <c r="J10" s="291"/>
      <c r="K10" s="290"/>
      <c r="L10" s="291"/>
      <c r="M10" s="290"/>
      <c r="N10" s="291"/>
      <c r="O10" s="290"/>
      <c r="P10" s="384"/>
      <c r="Q10" s="137">
        <f>D10*(G10+I10+K10+M10+O10)</f>
        <v>0</v>
      </c>
      <c r="R10" s="138"/>
      <c r="S10" s="138"/>
      <c r="T10" s="139"/>
      <c r="U10" s="140">
        <f>F10*(G10+I10+K10+M10+O10)</f>
        <v>0</v>
      </c>
      <c r="V10" s="141"/>
    </row>
    <row r="11" spans="1:22" ht="35.25" customHeight="1" thickBot="1" x14ac:dyDescent="0.4">
      <c r="A11" s="117" t="s">
        <v>239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  <c r="Q11" s="112">
        <f>Q7+Q8+Q9+Q10</f>
        <v>0</v>
      </c>
      <c r="R11" s="113"/>
      <c r="S11" s="113"/>
      <c r="T11" s="114"/>
      <c r="U11" s="115">
        <f>U7+U8+U9+U10</f>
        <v>0</v>
      </c>
      <c r="V11" s="116"/>
    </row>
    <row r="12" spans="1:22" ht="35.25" customHeight="1" thickBot="1" x14ac:dyDescent="0.45">
      <c r="A12" s="292" t="s">
        <v>13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19" t="s">
        <v>333</v>
      </c>
      <c r="R12" s="220"/>
      <c r="S12" s="220"/>
      <c r="T12" s="220"/>
      <c r="U12" s="220"/>
      <c r="V12" s="221"/>
    </row>
    <row r="13" spans="1:22" ht="24" customHeight="1" thickBot="1" x14ac:dyDescent="0.35">
      <c r="A13" s="286" t="s">
        <v>27</v>
      </c>
      <c r="B13" s="286"/>
      <c r="C13" s="286"/>
      <c r="D13" s="286"/>
      <c r="E13" s="286"/>
      <c r="F13" s="286"/>
      <c r="G13" s="130" t="s">
        <v>2</v>
      </c>
      <c r="H13" s="130"/>
      <c r="I13" s="130" t="s">
        <v>3</v>
      </c>
      <c r="J13" s="130"/>
      <c r="K13" s="130" t="s">
        <v>4</v>
      </c>
      <c r="L13" s="130"/>
      <c r="M13" s="130" t="s">
        <v>20</v>
      </c>
      <c r="N13" s="130"/>
      <c r="O13" s="130" t="s">
        <v>21</v>
      </c>
      <c r="P13" s="108"/>
      <c r="Q13" s="131"/>
      <c r="R13" s="132"/>
      <c r="S13" s="132"/>
      <c r="T13" s="132"/>
      <c r="U13" s="132"/>
      <c r="V13" s="133"/>
    </row>
    <row r="14" spans="1:22" ht="18.75" x14ac:dyDescent="0.3">
      <c r="A14" s="6" t="s">
        <v>62</v>
      </c>
      <c r="B14" s="62" t="s">
        <v>36</v>
      </c>
      <c r="C14" s="4" t="s">
        <v>38</v>
      </c>
      <c r="D14" s="17">
        <v>135</v>
      </c>
      <c r="E14" s="22">
        <v>131</v>
      </c>
      <c r="F14" s="27">
        <v>123</v>
      </c>
      <c r="G14" s="107"/>
      <c r="H14" s="107"/>
      <c r="I14" s="107"/>
      <c r="J14" s="107"/>
      <c r="K14" s="107"/>
      <c r="L14" s="107"/>
      <c r="M14" s="287"/>
      <c r="N14" s="287"/>
      <c r="O14" s="108"/>
      <c r="P14" s="109"/>
      <c r="Q14" s="110">
        <f>D14*(G14+I14+K14+M14+O14)</f>
        <v>0</v>
      </c>
      <c r="R14" s="111"/>
      <c r="S14" s="135">
        <f>E14*(G14+I14+K14+M14+O14)</f>
        <v>0</v>
      </c>
      <c r="T14" s="136"/>
      <c r="U14" s="125">
        <f>F14*(G14+I14+K14+M14+O14)</f>
        <v>0</v>
      </c>
      <c r="V14" s="126"/>
    </row>
    <row r="15" spans="1:22" ht="18.75" x14ac:dyDescent="0.3">
      <c r="A15" s="10" t="s">
        <v>63</v>
      </c>
      <c r="B15" s="62" t="s">
        <v>37</v>
      </c>
      <c r="C15" s="4" t="s">
        <v>39</v>
      </c>
      <c r="D15" s="17">
        <v>135</v>
      </c>
      <c r="E15" s="22">
        <v>131</v>
      </c>
      <c r="F15" s="27">
        <v>123</v>
      </c>
      <c r="G15" s="107"/>
      <c r="H15" s="107"/>
      <c r="I15" s="107"/>
      <c r="J15" s="107"/>
      <c r="K15" s="107"/>
      <c r="L15" s="107"/>
      <c r="M15" s="107"/>
      <c r="N15" s="107"/>
      <c r="O15" s="108"/>
      <c r="P15" s="109"/>
      <c r="Q15" s="110">
        <f>D15*(G15+I15+K15+M15+O15)</f>
        <v>0</v>
      </c>
      <c r="R15" s="111"/>
      <c r="S15" s="123">
        <f>E15*(G15+I15+K15+M15+O15)</f>
        <v>0</v>
      </c>
      <c r="T15" s="124"/>
      <c r="U15" s="125">
        <f>F15*(G15+I15+K15+M15+O15)</f>
        <v>0</v>
      </c>
      <c r="V15" s="126"/>
    </row>
    <row r="16" spans="1:22" ht="16.5" customHeight="1" x14ac:dyDescent="0.3">
      <c r="A16" s="10" t="s">
        <v>64</v>
      </c>
      <c r="B16" s="62" t="s">
        <v>10</v>
      </c>
      <c r="C16" s="4" t="s">
        <v>40</v>
      </c>
      <c r="D16" s="17">
        <v>135</v>
      </c>
      <c r="E16" s="22">
        <v>131</v>
      </c>
      <c r="F16" s="27">
        <v>123</v>
      </c>
      <c r="G16" s="107"/>
      <c r="H16" s="107"/>
      <c r="I16" s="107"/>
      <c r="J16" s="107"/>
      <c r="K16" s="107"/>
      <c r="L16" s="107"/>
      <c r="M16" s="107"/>
      <c r="N16" s="107"/>
      <c r="O16" s="108"/>
      <c r="P16" s="109"/>
      <c r="Q16" s="110">
        <f>D16*(G16+I16+K16+M16+O16)</f>
        <v>0</v>
      </c>
      <c r="R16" s="111"/>
      <c r="S16" s="123">
        <f>E16*(G16+I16+K16+M16+O16)</f>
        <v>0</v>
      </c>
      <c r="T16" s="124"/>
      <c r="U16" s="125">
        <f>F16*(G16+I16+K16+M16+O16)</f>
        <v>0</v>
      </c>
      <c r="V16" s="126"/>
    </row>
    <row r="17" spans="1:22" ht="23.25" customHeight="1" x14ac:dyDescent="0.3">
      <c r="A17" s="286" t="s">
        <v>26</v>
      </c>
      <c r="B17" s="286"/>
      <c r="C17" s="286"/>
      <c r="D17" s="286"/>
      <c r="E17" s="286"/>
      <c r="F17" s="286"/>
      <c r="G17" s="130" t="s">
        <v>2</v>
      </c>
      <c r="H17" s="130"/>
      <c r="I17" s="130" t="s">
        <v>3</v>
      </c>
      <c r="J17" s="130"/>
      <c r="K17" s="130" t="s">
        <v>4</v>
      </c>
      <c r="L17" s="130"/>
      <c r="M17" s="130" t="s">
        <v>20</v>
      </c>
      <c r="N17" s="130"/>
      <c r="O17" s="130" t="s">
        <v>21</v>
      </c>
      <c r="P17" s="108"/>
      <c r="Q17" s="65"/>
      <c r="R17" s="66"/>
      <c r="S17" s="67"/>
      <c r="T17" s="68"/>
      <c r="U17" s="69"/>
      <c r="V17" s="70"/>
    </row>
    <row r="18" spans="1:22" ht="18.75" x14ac:dyDescent="0.3">
      <c r="A18" s="10" t="s">
        <v>65</v>
      </c>
      <c r="B18" s="62" t="s">
        <v>37</v>
      </c>
      <c r="C18" s="4" t="s">
        <v>38</v>
      </c>
      <c r="D18" s="17">
        <v>130</v>
      </c>
      <c r="E18" s="22">
        <v>126</v>
      </c>
      <c r="F18" s="27">
        <v>118</v>
      </c>
      <c r="G18" s="107"/>
      <c r="H18" s="107"/>
      <c r="I18" s="107"/>
      <c r="J18" s="107"/>
      <c r="K18" s="107"/>
      <c r="L18" s="107"/>
      <c r="M18" s="287"/>
      <c r="N18" s="287"/>
      <c r="O18" s="108"/>
      <c r="P18" s="109"/>
      <c r="Q18" s="110">
        <f>D18*(G18+I18+K18+M18+O18)</f>
        <v>0</v>
      </c>
      <c r="R18" s="111"/>
      <c r="S18" s="144">
        <f>E18*(G18+I18+K18+M18+O18)</f>
        <v>0</v>
      </c>
      <c r="T18" s="145"/>
      <c r="U18" s="125">
        <f t="shared" ref="U18:U19" si="0">F18*(G18+I18+K18+M18+O18)</f>
        <v>0</v>
      </c>
      <c r="V18" s="126"/>
    </row>
    <row r="19" spans="1:22" ht="18.75" x14ac:dyDescent="0.3">
      <c r="A19" s="10" t="s">
        <v>66</v>
      </c>
      <c r="B19" s="62" t="s">
        <v>37</v>
      </c>
      <c r="C19" s="4" t="s">
        <v>39</v>
      </c>
      <c r="D19" s="17">
        <v>130</v>
      </c>
      <c r="E19" s="22">
        <v>126</v>
      </c>
      <c r="F19" s="27">
        <v>118</v>
      </c>
      <c r="G19" s="107"/>
      <c r="H19" s="107"/>
      <c r="I19" s="107"/>
      <c r="J19" s="107"/>
      <c r="K19" s="107"/>
      <c r="L19" s="107"/>
      <c r="M19" s="287"/>
      <c r="N19" s="287"/>
      <c r="O19" s="108"/>
      <c r="P19" s="109"/>
      <c r="Q19" s="110">
        <f>D19*(G19+I19+K19+M19+O19)</f>
        <v>0</v>
      </c>
      <c r="R19" s="111"/>
      <c r="S19" s="123">
        <f>E19*(G19+I19+K19+M19+O19)</f>
        <v>0</v>
      </c>
      <c r="T19" s="124"/>
      <c r="U19" s="125">
        <f t="shared" si="0"/>
        <v>0</v>
      </c>
      <c r="V19" s="126"/>
    </row>
    <row r="20" spans="1:22" ht="21.75" customHeight="1" x14ac:dyDescent="0.3">
      <c r="A20" s="10" t="s">
        <v>67</v>
      </c>
      <c r="B20" s="62" t="s">
        <v>10</v>
      </c>
      <c r="C20" s="4" t="s">
        <v>40</v>
      </c>
      <c r="D20" s="17">
        <v>130</v>
      </c>
      <c r="E20" s="22">
        <v>126</v>
      </c>
      <c r="F20" s="27">
        <v>118</v>
      </c>
      <c r="G20" s="107"/>
      <c r="H20" s="107"/>
      <c r="I20" s="285"/>
      <c r="J20" s="285"/>
      <c r="K20" s="107"/>
      <c r="L20" s="107"/>
      <c r="M20" s="287"/>
      <c r="N20" s="287"/>
      <c r="O20" s="108"/>
      <c r="P20" s="109"/>
      <c r="Q20" s="110">
        <f>D20*(G20+I20+K20+M20+O20)</f>
        <v>0</v>
      </c>
      <c r="R20" s="111"/>
      <c r="S20" s="123">
        <f>E20*(G20+I20+K20+M20+O20)</f>
        <v>0</v>
      </c>
      <c r="T20" s="124"/>
      <c r="U20" s="125">
        <f>F20*(G20+I20+K20+M20+O20)</f>
        <v>0</v>
      </c>
      <c r="V20" s="126"/>
    </row>
    <row r="21" spans="1:22" ht="24" customHeight="1" x14ac:dyDescent="0.3">
      <c r="A21" s="346" t="s">
        <v>312</v>
      </c>
      <c r="B21" s="346"/>
      <c r="C21" s="346"/>
      <c r="D21" s="346"/>
      <c r="E21" s="346"/>
      <c r="F21" s="346"/>
      <c r="G21" s="130" t="s">
        <v>2</v>
      </c>
      <c r="H21" s="130"/>
      <c r="I21" s="130" t="s">
        <v>3</v>
      </c>
      <c r="J21" s="130"/>
      <c r="K21" s="130" t="s">
        <v>4</v>
      </c>
      <c r="L21" s="130"/>
      <c r="M21" s="130" t="s">
        <v>20</v>
      </c>
      <c r="N21" s="130"/>
      <c r="O21" s="130" t="s">
        <v>21</v>
      </c>
      <c r="P21" s="108"/>
      <c r="Q21" s="65"/>
      <c r="R21" s="66"/>
      <c r="S21" s="67"/>
      <c r="T21" s="68"/>
      <c r="U21" s="69"/>
      <c r="V21" s="70"/>
    </row>
    <row r="22" spans="1:22" ht="18.75" x14ac:dyDescent="0.3">
      <c r="A22" s="10" t="s">
        <v>68</v>
      </c>
      <c r="B22" s="272" t="s">
        <v>22</v>
      </c>
      <c r="C22" s="272"/>
      <c r="D22" s="17">
        <v>260</v>
      </c>
      <c r="E22" s="22">
        <v>250</v>
      </c>
      <c r="F22" s="27">
        <v>230</v>
      </c>
      <c r="G22" s="107"/>
      <c r="H22" s="107"/>
      <c r="I22" s="107"/>
      <c r="J22" s="107"/>
      <c r="K22" s="107"/>
      <c r="L22" s="107"/>
      <c r="M22" s="285"/>
      <c r="N22" s="285"/>
      <c r="O22" s="108"/>
      <c r="P22" s="109"/>
      <c r="Q22" s="242">
        <f>D22*(G22+I22+K22+M22+O22)</f>
        <v>0</v>
      </c>
      <c r="R22" s="243"/>
      <c r="S22" s="123">
        <f>E22*(G22+I22+K22+M22+O22)</f>
        <v>0</v>
      </c>
      <c r="T22" s="124"/>
      <c r="U22" s="125">
        <f>F22*(G22+I22+K22+M22+O22)</f>
        <v>0</v>
      </c>
      <c r="V22" s="126"/>
    </row>
    <row r="23" spans="1:22" ht="18.75" x14ac:dyDescent="0.3">
      <c r="A23" s="10" t="s">
        <v>69</v>
      </c>
      <c r="B23" s="272" t="s">
        <v>23</v>
      </c>
      <c r="C23" s="272"/>
      <c r="D23" s="17">
        <v>485</v>
      </c>
      <c r="E23" s="22">
        <v>470</v>
      </c>
      <c r="F23" s="27">
        <v>440</v>
      </c>
      <c r="G23" s="107"/>
      <c r="H23" s="107"/>
      <c r="I23" s="107"/>
      <c r="J23" s="107"/>
      <c r="K23" s="107"/>
      <c r="L23" s="107"/>
      <c r="M23" s="107"/>
      <c r="N23" s="107"/>
      <c r="O23" s="108"/>
      <c r="P23" s="109"/>
      <c r="Q23" s="110">
        <f>D23*(G23+I23+K23+M23+O23)</f>
        <v>0</v>
      </c>
      <c r="R23" s="111"/>
      <c r="S23" s="123">
        <f>E23*(G23+I23+K23+M23+O23)</f>
        <v>0</v>
      </c>
      <c r="T23" s="124"/>
      <c r="U23" s="125">
        <f>F23*(G23+I23+K23+M23+O23)</f>
        <v>0</v>
      </c>
      <c r="V23" s="126"/>
    </row>
    <row r="24" spans="1:22" ht="20.25" customHeight="1" x14ac:dyDescent="0.3">
      <c r="A24" s="10" t="s">
        <v>70</v>
      </c>
      <c r="B24" s="272" t="s">
        <v>24</v>
      </c>
      <c r="C24" s="272"/>
      <c r="D24" s="17">
        <v>720</v>
      </c>
      <c r="E24" s="22">
        <v>700</v>
      </c>
      <c r="F24" s="27">
        <v>660</v>
      </c>
      <c r="G24" s="107"/>
      <c r="H24" s="107"/>
      <c r="I24" s="107"/>
      <c r="J24" s="107"/>
      <c r="K24" s="107"/>
      <c r="L24" s="107"/>
      <c r="M24" s="107"/>
      <c r="N24" s="107"/>
      <c r="O24" s="108" t="s">
        <v>313</v>
      </c>
      <c r="P24" s="109"/>
      <c r="Q24" s="110">
        <f>(G24+I24+K24+M24)*D24</f>
        <v>0</v>
      </c>
      <c r="R24" s="111"/>
      <c r="S24" s="123">
        <f>E24*(G24+I24+K24+M24)</f>
        <v>0</v>
      </c>
      <c r="T24" s="124"/>
      <c r="U24" s="125">
        <f>F24*(G24+I24+K24+M24)</f>
        <v>0</v>
      </c>
      <c r="V24" s="126"/>
    </row>
    <row r="25" spans="1:22" ht="24" customHeight="1" x14ac:dyDescent="0.3">
      <c r="A25" s="286" t="s">
        <v>210</v>
      </c>
      <c r="B25" s="286"/>
      <c r="C25" s="286"/>
      <c r="D25" s="286"/>
      <c r="E25" s="286"/>
      <c r="F25" s="286"/>
      <c r="G25" s="277" t="s">
        <v>15</v>
      </c>
      <c r="H25" s="277"/>
      <c r="I25" s="277" t="s">
        <v>16</v>
      </c>
      <c r="J25" s="277"/>
      <c r="K25" s="277" t="s">
        <v>17</v>
      </c>
      <c r="L25" s="277"/>
      <c r="M25" s="277" t="s">
        <v>18</v>
      </c>
      <c r="N25" s="277"/>
      <c r="O25" s="277" t="s">
        <v>19</v>
      </c>
      <c r="P25" s="278"/>
      <c r="Q25" s="65"/>
      <c r="R25" s="66"/>
      <c r="S25" s="67"/>
      <c r="T25" s="68"/>
      <c r="U25" s="69"/>
      <c r="V25" s="70"/>
    </row>
    <row r="26" spans="1:22" ht="18.75" x14ac:dyDescent="0.3">
      <c r="A26" s="10" t="s">
        <v>71</v>
      </c>
      <c r="B26" s="62" t="s">
        <v>37</v>
      </c>
      <c r="C26" s="4" t="s">
        <v>38</v>
      </c>
      <c r="D26" s="17">
        <v>125</v>
      </c>
      <c r="E26" s="22">
        <v>121</v>
      </c>
      <c r="F26" s="27">
        <v>113</v>
      </c>
      <c r="G26" s="107"/>
      <c r="H26" s="107"/>
      <c r="I26" s="107"/>
      <c r="J26" s="107"/>
      <c r="K26" s="107"/>
      <c r="L26" s="107"/>
      <c r="M26" s="107"/>
      <c r="N26" s="107"/>
      <c r="O26" s="107"/>
      <c r="P26" s="252"/>
      <c r="Q26" s="110">
        <f>D26*(G26+I26+K26+M26+O26)</f>
        <v>0</v>
      </c>
      <c r="R26" s="111"/>
      <c r="S26" s="123">
        <f>E26*(G26+I26+K26+M26+O26)</f>
        <v>0</v>
      </c>
      <c r="T26" s="124"/>
      <c r="U26" s="125">
        <f>F26*(G26+I26+K26+M26+O26)</f>
        <v>0</v>
      </c>
      <c r="V26" s="126"/>
    </row>
    <row r="27" spans="1:22" ht="18.75" x14ac:dyDescent="0.3">
      <c r="A27" s="10" t="s">
        <v>72</v>
      </c>
      <c r="B27" s="62" t="s">
        <v>37</v>
      </c>
      <c r="C27" s="4" t="s">
        <v>39</v>
      </c>
      <c r="D27" s="17">
        <v>125</v>
      </c>
      <c r="E27" s="22">
        <v>121</v>
      </c>
      <c r="F27" s="27">
        <v>113</v>
      </c>
      <c r="G27" s="107"/>
      <c r="H27" s="107"/>
      <c r="I27" s="107"/>
      <c r="J27" s="107"/>
      <c r="K27" s="107"/>
      <c r="L27" s="107"/>
      <c r="M27" s="107"/>
      <c r="N27" s="107"/>
      <c r="O27" s="107"/>
      <c r="P27" s="252"/>
      <c r="Q27" s="110">
        <f>D27*(G27+I27+K27+M27+O27)</f>
        <v>0</v>
      </c>
      <c r="R27" s="111"/>
      <c r="S27" s="123">
        <f>E27*(G27+I27+K27+M27+O27)</f>
        <v>0</v>
      </c>
      <c r="T27" s="124"/>
      <c r="U27" s="125">
        <f>F27*(G27+I27+K27+M27+O27)</f>
        <v>0</v>
      </c>
      <c r="V27" s="126"/>
    </row>
    <row r="28" spans="1:22" ht="21" customHeight="1" x14ac:dyDescent="0.3">
      <c r="A28" s="10" t="s">
        <v>73</v>
      </c>
      <c r="B28" s="62" t="s">
        <v>10</v>
      </c>
      <c r="C28" s="4" t="s">
        <v>40</v>
      </c>
      <c r="D28" s="17">
        <v>125</v>
      </c>
      <c r="E28" s="22">
        <v>121</v>
      </c>
      <c r="F28" s="27">
        <v>113</v>
      </c>
      <c r="G28" s="107"/>
      <c r="H28" s="107"/>
      <c r="I28" s="107"/>
      <c r="J28" s="107"/>
      <c r="K28" s="107"/>
      <c r="L28" s="107"/>
      <c r="M28" s="107"/>
      <c r="N28" s="107"/>
      <c r="O28" s="107"/>
      <c r="P28" s="252"/>
      <c r="Q28" s="110">
        <f>D28*(G28+I28+K28+M28+O28)</f>
        <v>0</v>
      </c>
      <c r="R28" s="111"/>
      <c r="S28" s="123">
        <f>E28*(G28+I28+K28+M28+O28)</f>
        <v>0</v>
      </c>
      <c r="T28" s="124"/>
      <c r="U28" s="125">
        <f>F28*(G28+I28+K28+M28+O28)</f>
        <v>0</v>
      </c>
      <c r="V28" s="126"/>
    </row>
    <row r="29" spans="1:22" ht="24" customHeight="1" x14ac:dyDescent="0.3">
      <c r="A29" s="286" t="s">
        <v>61</v>
      </c>
      <c r="B29" s="286"/>
      <c r="C29" s="286"/>
      <c r="D29" s="286"/>
      <c r="E29" s="286"/>
      <c r="F29" s="286"/>
      <c r="G29" s="326" t="s">
        <v>5</v>
      </c>
      <c r="H29" s="326"/>
      <c r="I29" s="326"/>
      <c r="J29" s="326"/>
      <c r="K29" s="326"/>
      <c r="L29" s="326"/>
      <c r="M29" s="326"/>
      <c r="N29" s="326"/>
      <c r="O29" s="326"/>
      <c r="P29" s="127"/>
      <c r="Q29" s="65"/>
      <c r="R29" s="66"/>
      <c r="S29" s="67"/>
      <c r="T29" s="68"/>
      <c r="U29" s="69"/>
      <c r="V29" s="70"/>
    </row>
    <row r="30" spans="1:22" ht="18.75" x14ac:dyDescent="0.3">
      <c r="A30" s="10" t="s">
        <v>74</v>
      </c>
      <c r="B30" s="62" t="s">
        <v>41</v>
      </c>
      <c r="C30" s="4" t="s">
        <v>38</v>
      </c>
      <c r="D30" s="18">
        <v>375</v>
      </c>
      <c r="E30" s="23">
        <v>360</v>
      </c>
      <c r="F30" s="27">
        <v>330</v>
      </c>
      <c r="G30" s="273"/>
      <c r="H30" s="273"/>
      <c r="I30" s="273"/>
      <c r="J30" s="273"/>
      <c r="K30" s="273"/>
      <c r="L30" s="273"/>
      <c r="M30" s="273"/>
      <c r="N30" s="273"/>
      <c r="O30" s="273"/>
      <c r="P30" s="274"/>
      <c r="Q30" s="242">
        <f t="shared" ref="Q30:Q35" si="1">G30*D30</f>
        <v>0</v>
      </c>
      <c r="R30" s="243"/>
      <c r="S30" s="123">
        <f t="shared" ref="S30:S35" si="2">E30*G30</f>
        <v>0</v>
      </c>
      <c r="T30" s="124"/>
      <c r="U30" s="125">
        <f t="shared" ref="U30:U35" si="3">F30*G30</f>
        <v>0</v>
      </c>
      <c r="V30" s="126"/>
    </row>
    <row r="31" spans="1:22" ht="18.75" x14ac:dyDescent="0.3">
      <c r="A31" s="10" t="s">
        <v>75</v>
      </c>
      <c r="B31" s="62" t="s">
        <v>41</v>
      </c>
      <c r="C31" s="4" t="s">
        <v>39</v>
      </c>
      <c r="D31" s="18">
        <v>375</v>
      </c>
      <c r="E31" s="23">
        <v>360</v>
      </c>
      <c r="F31" s="27">
        <v>330</v>
      </c>
      <c r="G31" s="273"/>
      <c r="H31" s="273"/>
      <c r="I31" s="273"/>
      <c r="J31" s="273"/>
      <c r="K31" s="273"/>
      <c r="L31" s="273"/>
      <c r="M31" s="273"/>
      <c r="N31" s="273"/>
      <c r="O31" s="273"/>
      <c r="P31" s="274"/>
      <c r="Q31" s="242">
        <f t="shared" si="1"/>
        <v>0</v>
      </c>
      <c r="R31" s="243"/>
      <c r="S31" s="123">
        <f t="shared" si="2"/>
        <v>0</v>
      </c>
      <c r="T31" s="124"/>
      <c r="U31" s="125">
        <f t="shared" si="3"/>
        <v>0</v>
      </c>
      <c r="V31" s="126"/>
    </row>
    <row r="32" spans="1:22" ht="18.75" x14ac:dyDescent="0.3">
      <c r="A32" s="10" t="s">
        <v>76</v>
      </c>
      <c r="B32" s="62" t="s">
        <v>11</v>
      </c>
      <c r="C32" s="4" t="s">
        <v>40</v>
      </c>
      <c r="D32" s="18">
        <v>375</v>
      </c>
      <c r="E32" s="23">
        <v>360</v>
      </c>
      <c r="F32" s="27">
        <v>330</v>
      </c>
      <c r="G32" s="273"/>
      <c r="H32" s="273"/>
      <c r="I32" s="273"/>
      <c r="J32" s="273"/>
      <c r="K32" s="273"/>
      <c r="L32" s="273"/>
      <c r="M32" s="273"/>
      <c r="N32" s="273"/>
      <c r="O32" s="273"/>
      <c r="P32" s="274"/>
      <c r="Q32" s="242">
        <f t="shared" si="1"/>
        <v>0</v>
      </c>
      <c r="R32" s="243"/>
      <c r="S32" s="123">
        <f t="shared" si="2"/>
        <v>0</v>
      </c>
      <c r="T32" s="124"/>
      <c r="U32" s="125">
        <f t="shared" si="3"/>
        <v>0</v>
      </c>
      <c r="V32" s="126"/>
    </row>
    <row r="33" spans="1:25" ht="18.75" x14ac:dyDescent="0.3">
      <c r="A33" s="10" t="s">
        <v>77</v>
      </c>
      <c r="B33" s="58" t="s">
        <v>42</v>
      </c>
      <c r="C33" s="4" t="s">
        <v>38</v>
      </c>
      <c r="D33" s="18">
        <v>335</v>
      </c>
      <c r="E33" s="23">
        <v>320</v>
      </c>
      <c r="F33" s="27">
        <v>290</v>
      </c>
      <c r="G33" s="273"/>
      <c r="H33" s="273"/>
      <c r="I33" s="273"/>
      <c r="J33" s="273"/>
      <c r="K33" s="273"/>
      <c r="L33" s="273"/>
      <c r="M33" s="273"/>
      <c r="N33" s="273"/>
      <c r="O33" s="273"/>
      <c r="P33" s="274"/>
      <c r="Q33" s="242">
        <f t="shared" si="1"/>
        <v>0</v>
      </c>
      <c r="R33" s="243"/>
      <c r="S33" s="123">
        <f t="shared" si="2"/>
        <v>0</v>
      </c>
      <c r="T33" s="124"/>
      <c r="U33" s="125">
        <f t="shared" si="3"/>
        <v>0</v>
      </c>
      <c r="V33" s="126"/>
    </row>
    <row r="34" spans="1:25" ht="18.75" x14ac:dyDescent="0.3">
      <c r="A34" s="10" t="s">
        <v>78</v>
      </c>
      <c r="B34" s="58" t="s">
        <v>42</v>
      </c>
      <c r="C34" s="4" t="s">
        <v>39</v>
      </c>
      <c r="D34" s="18">
        <v>335</v>
      </c>
      <c r="E34" s="23">
        <v>320</v>
      </c>
      <c r="F34" s="27">
        <v>290</v>
      </c>
      <c r="G34" s="273"/>
      <c r="H34" s="273"/>
      <c r="I34" s="273"/>
      <c r="J34" s="273"/>
      <c r="K34" s="273"/>
      <c r="L34" s="273"/>
      <c r="M34" s="273"/>
      <c r="N34" s="273"/>
      <c r="O34" s="273"/>
      <c r="P34" s="274"/>
      <c r="Q34" s="242">
        <f t="shared" si="1"/>
        <v>0</v>
      </c>
      <c r="R34" s="243"/>
      <c r="S34" s="123">
        <f t="shared" si="2"/>
        <v>0</v>
      </c>
      <c r="T34" s="124"/>
      <c r="U34" s="125">
        <f t="shared" si="3"/>
        <v>0</v>
      </c>
      <c r="V34" s="126"/>
    </row>
    <row r="35" spans="1:25" ht="16.5" customHeight="1" x14ac:dyDescent="0.3">
      <c r="A35" s="10" t="s">
        <v>79</v>
      </c>
      <c r="B35" s="58" t="s">
        <v>12</v>
      </c>
      <c r="C35" s="4" t="s">
        <v>40</v>
      </c>
      <c r="D35" s="18">
        <v>335</v>
      </c>
      <c r="E35" s="23">
        <v>320</v>
      </c>
      <c r="F35" s="27">
        <v>290</v>
      </c>
      <c r="G35" s="273"/>
      <c r="H35" s="273"/>
      <c r="I35" s="273"/>
      <c r="J35" s="273"/>
      <c r="K35" s="273"/>
      <c r="L35" s="273"/>
      <c r="M35" s="273"/>
      <c r="N35" s="273"/>
      <c r="O35" s="273"/>
      <c r="P35" s="274"/>
      <c r="Q35" s="242">
        <f t="shared" si="1"/>
        <v>0</v>
      </c>
      <c r="R35" s="243"/>
      <c r="S35" s="123">
        <f t="shared" si="2"/>
        <v>0</v>
      </c>
      <c r="T35" s="124"/>
      <c r="U35" s="125">
        <f t="shared" si="3"/>
        <v>0</v>
      </c>
      <c r="V35" s="126"/>
    </row>
    <row r="36" spans="1:25" ht="27" customHeight="1" x14ac:dyDescent="0.3">
      <c r="A36" s="346" t="s">
        <v>35</v>
      </c>
      <c r="B36" s="346"/>
      <c r="C36" s="346"/>
      <c r="D36" s="346"/>
      <c r="E36" s="346"/>
      <c r="F36" s="346"/>
      <c r="G36" s="326" t="s">
        <v>5</v>
      </c>
      <c r="H36" s="326"/>
      <c r="I36" s="326"/>
      <c r="J36" s="326"/>
      <c r="K36" s="326"/>
      <c r="L36" s="326"/>
      <c r="M36" s="326"/>
      <c r="N36" s="326"/>
      <c r="O36" s="326"/>
      <c r="P36" s="127"/>
      <c r="Q36" s="65"/>
      <c r="R36" s="66"/>
      <c r="S36" s="67"/>
      <c r="T36" s="68"/>
      <c r="U36" s="69"/>
      <c r="V36" s="70"/>
    </row>
    <row r="37" spans="1:25" ht="17.25" customHeight="1" x14ac:dyDescent="0.3">
      <c r="A37" s="11" t="s">
        <v>80</v>
      </c>
      <c r="B37" s="58" t="s">
        <v>42</v>
      </c>
      <c r="C37" s="4" t="s">
        <v>38</v>
      </c>
      <c r="D37" s="19">
        <v>260</v>
      </c>
      <c r="E37" s="24">
        <v>250</v>
      </c>
      <c r="F37" s="28">
        <v>230</v>
      </c>
      <c r="G37" s="273"/>
      <c r="H37" s="273"/>
      <c r="I37" s="273"/>
      <c r="J37" s="273"/>
      <c r="K37" s="273"/>
      <c r="L37" s="273"/>
      <c r="M37" s="273"/>
      <c r="N37" s="273"/>
      <c r="O37" s="273"/>
      <c r="P37" s="274"/>
      <c r="Q37" s="242">
        <f>G37*D37</f>
        <v>0</v>
      </c>
      <c r="R37" s="243"/>
      <c r="S37" s="123">
        <f>E37*G37</f>
        <v>0</v>
      </c>
      <c r="T37" s="124"/>
      <c r="U37" s="125">
        <f>F37*G37</f>
        <v>0</v>
      </c>
      <c r="V37" s="126"/>
    </row>
    <row r="38" spans="1:25" ht="17.25" customHeight="1" x14ac:dyDescent="0.3">
      <c r="A38" s="11" t="s">
        <v>81</v>
      </c>
      <c r="B38" s="58" t="s">
        <v>42</v>
      </c>
      <c r="C38" s="4" t="s">
        <v>39</v>
      </c>
      <c r="D38" s="19">
        <v>260</v>
      </c>
      <c r="E38" s="24">
        <v>250</v>
      </c>
      <c r="F38" s="28">
        <v>230</v>
      </c>
      <c r="G38" s="273"/>
      <c r="H38" s="273"/>
      <c r="I38" s="273"/>
      <c r="J38" s="273"/>
      <c r="K38" s="273"/>
      <c r="L38" s="273"/>
      <c r="M38" s="273"/>
      <c r="N38" s="273"/>
      <c r="O38" s="273"/>
      <c r="P38" s="274"/>
      <c r="Q38" s="242">
        <f>G38*D38</f>
        <v>0</v>
      </c>
      <c r="R38" s="243"/>
      <c r="S38" s="123">
        <f>E38*G38</f>
        <v>0</v>
      </c>
      <c r="T38" s="124"/>
      <c r="U38" s="125">
        <f>F38*G38</f>
        <v>0</v>
      </c>
      <c r="V38" s="126"/>
    </row>
    <row r="39" spans="1:25" ht="17.25" customHeight="1" x14ac:dyDescent="0.3">
      <c r="A39" s="11" t="s">
        <v>82</v>
      </c>
      <c r="B39" s="58" t="s">
        <v>12</v>
      </c>
      <c r="C39" s="4" t="s">
        <v>40</v>
      </c>
      <c r="D39" s="19">
        <v>260</v>
      </c>
      <c r="E39" s="24">
        <v>250</v>
      </c>
      <c r="F39" s="28">
        <v>230</v>
      </c>
      <c r="G39" s="273"/>
      <c r="H39" s="273"/>
      <c r="I39" s="273"/>
      <c r="J39" s="273"/>
      <c r="K39" s="273"/>
      <c r="L39" s="273"/>
      <c r="M39" s="273"/>
      <c r="N39" s="273"/>
      <c r="O39" s="273"/>
      <c r="P39" s="274"/>
      <c r="Q39" s="242">
        <f>G39*D39</f>
        <v>0</v>
      </c>
      <c r="R39" s="243"/>
      <c r="S39" s="123">
        <f>E39*G39</f>
        <v>0</v>
      </c>
      <c r="T39" s="124"/>
      <c r="U39" s="125">
        <f>F39*G39</f>
        <v>0</v>
      </c>
      <c r="V39" s="126"/>
      <c r="Y39" s="36"/>
    </row>
    <row r="40" spans="1:25" ht="23.25" customHeight="1" x14ac:dyDescent="0.3">
      <c r="A40" s="286" t="s">
        <v>211</v>
      </c>
      <c r="B40" s="286"/>
      <c r="C40" s="286"/>
      <c r="D40" s="286"/>
      <c r="E40" s="286"/>
      <c r="F40" s="286"/>
      <c r="G40" s="326" t="s">
        <v>5</v>
      </c>
      <c r="H40" s="326"/>
      <c r="I40" s="326"/>
      <c r="J40" s="326"/>
      <c r="K40" s="326"/>
      <c r="L40" s="326"/>
      <c r="M40" s="326"/>
      <c r="N40" s="326"/>
      <c r="O40" s="326"/>
      <c r="P40" s="127"/>
      <c r="Q40" s="65"/>
      <c r="R40" s="66"/>
      <c r="S40" s="67"/>
      <c r="T40" s="68"/>
      <c r="U40" s="69"/>
      <c r="V40" s="70"/>
    </row>
    <row r="41" spans="1:25" ht="18.75" x14ac:dyDescent="0.3">
      <c r="A41" s="10" t="s">
        <v>83</v>
      </c>
      <c r="B41" s="62" t="s">
        <v>43</v>
      </c>
      <c r="C41" s="4" t="s">
        <v>38</v>
      </c>
      <c r="D41" s="17">
        <v>260</v>
      </c>
      <c r="E41" s="22">
        <v>250</v>
      </c>
      <c r="F41" s="93">
        <v>230</v>
      </c>
      <c r="G41" s="273"/>
      <c r="H41" s="273"/>
      <c r="I41" s="273"/>
      <c r="J41" s="273"/>
      <c r="K41" s="273"/>
      <c r="L41" s="273"/>
      <c r="M41" s="273"/>
      <c r="N41" s="273"/>
      <c r="O41" s="273"/>
      <c r="P41" s="274"/>
      <c r="Q41" s="242">
        <f t="shared" ref="Q41:Q46" si="4">G41*D41</f>
        <v>0</v>
      </c>
      <c r="R41" s="243"/>
      <c r="S41" s="123">
        <f t="shared" ref="S41:S46" si="5">E41*G41</f>
        <v>0</v>
      </c>
      <c r="T41" s="124"/>
      <c r="U41" s="125">
        <f t="shared" ref="U41:U46" si="6">F41*G41</f>
        <v>0</v>
      </c>
      <c r="V41" s="126"/>
    </row>
    <row r="42" spans="1:25" ht="18.75" x14ac:dyDescent="0.3">
      <c r="A42" s="10" t="s">
        <v>84</v>
      </c>
      <c r="B42" s="62" t="s">
        <v>43</v>
      </c>
      <c r="C42" s="4" t="s">
        <v>39</v>
      </c>
      <c r="D42" s="17">
        <v>260</v>
      </c>
      <c r="E42" s="22">
        <v>250</v>
      </c>
      <c r="F42" s="93">
        <v>230</v>
      </c>
      <c r="G42" s="273"/>
      <c r="H42" s="273"/>
      <c r="I42" s="273"/>
      <c r="J42" s="273"/>
      <c r="K42" s="273"/>
      <c r="L42" s="273"/>
      <c r="M42" s="273"/>
      <c r="N42" s="273"/>
      <c r="O42" s="273"/>
      <c r="P42" s="274"/>
      <c r="Q42" s="242">
        <f t="shared" si="4"/>
        <v>0</v>
      </c>
      <c r="R42" s="243"/>
      <c r="S42" s="123">
        <f t="shared" si="5"/>
        <v>0</v>
      </c>
      <c r="T42" s="124"/>
      <c r="U42" s="125">
        <f t="shared" si="6"/>
        <v>0</v>
      </c>
      <c r="V42" s="126"/>
    </row>
    <row r="43" spans="1:25" ht="18.75" x14ac:dyDescent="0.3">
      <c r="A43" s="10" t="s">
        <v>85</v>
      </c>
      <c r="B43" s="62" t="s">
        <v>44</v>
      </c>
      <c r="C43" s="4" t="s">
        <v>40</v>
      </c>
      <c r="D43" s="17">
        <v>260</v>
      </c>
      <c r="E43" s="22">
        <v>250</v>
      </c>
      <c r="F43" s="93">
        <v>230</v>
      </c>
      <c r="G43" s="273"/>
      <c r="H43" s="273"/>
      <c r="I43" s="273"/>
      <c r="J43" s="273"/>
      <c r="K43" s="273"/>
      <c r="L43" s="273"/>
      <c r="M43" s="273"/>
      <c r="N43" s="273"/>
      <c r="O43" s="273"/>
      <c r="P43" s="274"/>
      <c r="Q43" s="242">
        <f t="shared" si="4"/>
        <v>0</v>
      </c>
      <c r="R43" s="243"/>
      <c r="S43" s="123">
        <f t="shared" si="5"/>
        <v>0</v>
      </c>
      <c r="T43" s="124"/>
      <c r="U43" s="125">
        <f t="shared" si="6"/>
        <v>0</v>
      </c>
      <c r="V43" s="126"/>
    </row>
    <row r="44" spans="1:25" ht="18.75" x14ac:dyDescent="0.3">
      <c r="A44" s="10" t="s">
        <v>86</v>
      </c>
      <c r="B44" s="62" t="s">
        <v>45</v>
      </c>
      <c r="C44" s="4" t="s">
        <v>38</v>
      </c>
      <c r="D44" s="17">
        <v>200</v>
      </c>
      <c r="E44" s="22">
        <v>190</v>
      </c>
      <c r="F44" s="27">
        <v>170</v>
      </c>
      <c r="G44" s="273"/>
      <c r="H44" s="273"/>
      <c r="I44" s="273"/>
      <c r="J44" s="273"/>
      <c r="K44" s="273"/>
      <c r="L44" s="273"/>
      <c r="M44" s="273"/>
      <c r="N44" s="273"/>
      <c r="O44" s="273"/>
      <c r="P44" s="274"/>
      <c r="Q44" s="242">
        <f t="shared" si="4"/>
        <v>0</v>
      </c>
      <c r="R44" s="243"/>
      <c r="S44" s="186">
        <f t="shared" si="5"/>
        <v>0</v>
      </c>
      <c r="T44" s="187"/>
      <c r="U44" s="125">
        <f t="shared" si="6"/>
        <v>0</v>
      </c>
      <c r="V44" s="126"/>
    </row>
    <row r="45" spans="1:25" ht="18.75" x14ac:dyDescent="0.3">
      <c r="A45" s="10" t="s">
        <v>87</v>
      </c>
      <c r="B45" s="62" t="s">
        <v>46</v>
      </c>
      <c r="C45" s="4" t="s">
        <v>39</v>
      </c>
      <c r="D45" s="17">
        <v>200</v>
      </c>
      <c r="E45" s="22">
        <v>190</v>
      </c>
      <c r="F45" s="27">
        <v>170</v>
      </c>
      <c r="G45" s="273"/>
      <c r="H45" s="273"/>
      <c r="I45" s="273"/>
      <c r="J45" s="273"/>
      <c r="K45" s="273"/>
      <c r="L45" s="273"/>
      <c r="M45" s="273"/>
      <c r="N45" s="273"/>
      <c r="O45" s="273"/>
      <c r="P45" s="274"/>
      <c r="Q45" s="242">
        <f t="shared" si="4"/>
        <v>0</v>
      </c>
      <c r="R45" s="243"/>
      <c r="S45" s="123">
        <f t="shared" si="5"/>
        <v>0</v>
      </c>
      <c r="T45" s="124"/>
      <c r="U45" s="211">
        <f t="shared" si="6"/>
        <v>0</v>
      </c>
      <c r="V45" s="126"/>
    </row>
    <row r="46" spans="1:25" ht="21" customHeight="1" thickBot="1" x14ac:dyDescent="0.35">
      <c r="A46" s="38" t="s">
        <v>88</v>
      </c>
      <c r="B46" s="64" t="s">
        <v>47</v>
      </c>
      <c r="C46" s="39" t="s">
        <v>40</v>
      </c>
      <c r="D46" s="17">
        <v>200</v>
      </c>
      <c r="E46" s="22">
        <v>190</v>
      </c>
      <c r="F46" s="27">
        <v>170</v>
      </c>
      <c r="G46" s="275"/>
      <c r="H46" s="275"/>
      <c r="I46" s="275"/>
      <c r="J46" s="275"/>
      <c r="K46" s="275"/>
      <c r="L46" s="275"/>
      <c r="M46" s="275"/>
      <c r="N46" s="275"/>
      <c r="O46" s="275"/>
      <c r="P46" s="276"/>
      <c r="Q46" s="217">
        <f t="shared" si="4"/>
        <v>0</v>
      </c>
      <c r="R46" s="218"/>
      <c r="S46" s="155">
        <f t="shared" si="5"/>
        <v>0</v>
      </c>
      <c r="T46" s="156"/>
      <c r="U46" s="210">
        <f t="shared" si="6"/>
        <v>0</v>
      </c>
      <c r="V46" s="158"/>
    </row>
    <row r="47" spans="1:25" ht="35.25" customHeight="1" thickBot="1" x14ac:dyDescent="0.4">
      <c r="A47" s="256" t="s">
        <v>237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20"/>
      <c r="Q47" s="112">
        <f>Q46+Q45+Q44+Q43+Q42+Q41+Q39+Q38+Q37+Q35+Q34+Q33+Q32+Q31+Q30+Q28+Q27+Q26+Q24+Q23+Q22+Q20+Q19+Q18+Q16+Q15+Q14+Q10+Q9+Q8+Q7</f>
        <v>0</v>
      </c>
      <c r="R47" s="113"/>
      <c r="S47" s="112">
        <f>S46+S45+S44+S43+S42+S41+S39+S38+S37+S35+S34+S33+S32+S31+S30+S28+S27+S26+S24+S23+S22+S20+S19+S18+S16+S15+S14+S10+S9+S8+S7</f>
        <v>0</v>
      </c>
      <c r="T47" s="114"/>
      <c r="U47" s="209">
        <f>U14+U15+U16+U18+U19+U20+U22+U23+U24+U26+U27+U28+U30+U31+U32+U33+U34+U35+U37+U38+U39+U41+U42+U43+U44+U45+U46</f>
        <v>0</v>
      </c>
      <c r="V47" s="196"/>
    </row>
    <row r="48" spans="1:25" ht="35.25" customHeight="1" thickBot="1" x14ac:dyDescent="0.35">
      <c r="A48" s="292" t="s">
        <v>29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197"/>
      <c r="R48" s="198"/>
      <c r="S48" s="197"/>
      <c r="T48" s="198"/>
      <c r="U48" s="198"/>
      <c r="V48" s="199"/>
    </row>
    <row r="49" spans="1:22" ht="27" customHeight="1" thickBot="1" x14ac:dyDescent="0.35">
      <c r="A49" s="313" t="s">
        <v>293</v>
      </c>
      <c r="B49" s="313"/>
      <c r="C49" s="313"/>
      <c r="D49" s="313"/>
      <c r="E49" s="313"/>
      <c r="F49" s="313"/>
      <c r="G49" s="35">
        <v>42</v>
      </c>
      <c r="H49" s="35">
        <v>44</v>
      </c>
      <c r="I49" s="35">
        <v>46</v>
      </c>
      <c r="J49" s="35">
        <v>48</v>
      </c>
      <c r="K49" s="35">
        <v>50</v>
      </c>
      <c r="L49" s="35">
        <v>52</v>
      </c>
      <c r="M49" s="35">
        <v>54</v>
      </c>
      <c r="N49" s="35">
        <v>56</v>
      </c>
      <c r="O49" s="35">
        <v>58</v>
      </c>
      <c r="P49" s="71">
        <v>60</v>
      </c>
      <c r="Q49" s="131"/>
      <c r="R49" s="132"/>
      <c r="S49" s="132"/>
      <c r="T49" s="132"/>
      <c r="U49" s="132"/>
      <c r="V49" s="133"/>
    </row>
    <row r="50" spans="1:22" ht="18.75" x14ac:dyDescent="0.3">
      <c r="A50" s="10" t="s">
        <v>89</v>
      </c>
      <c r="B50" s="303" t="s">
        <v>178</v>
      </c>
      <c r="C50" s="303"/>
      <c r="D50" s="18">
        <v>1200</v>
      </c>
      <c r="E50" s="23">
        <v>1140</v>
      </c>
      <c r="F50" s="27">
        <v>1020</v>
      </c>
      <c r="G50" s="314" t="s">
        <v>25</v>
      </c>
      <c r="H50" s="315"/>
      <c r="I50" s="35"/>
      <c r="J50" s="35"/>
      <c r="K50" s="35"/>
      <c r="L50" s="35"/>
      <c r="M50" s="35"/>
      <c r="N50" s="35"/>
      <c r="O50" s="35"/>
      <c r="P50" s="71"/>
      <c r="Q50" s="357">
        <f>(P50+O50+N50+M50+L50+K50+J50+I50)*D50</f>
        <v>0</v>
      </c>
      <c r="R50" s="358"/>
      <c r="S50" s="200">
        <f>E50*(P50+O50+N50+M50+L50+K50+J50+I50)</f>
        <v>0</v>
      </c>
      <c r="T50" s="201"/>
      <c r="U50" s="142">
        <f>F50*(P50+O50+N50+M50+L50+K50+J50+I50)</f>
        <v>0</v>
      </c>
      <c r="V50" s="143"/>
    </row>
    <row r="51" spans="1:22" ht="17.25" customHeight="1" x14ac:dyDescent="0.3">
      <c r="A51" s="10" t="s">
        <v>90</v>
      </c>
      <c r="B51" s="303" t="s">
        <v>177</v>
      </c>
      <c r="C51" s="303"/>
      <c r="D51" s="18">
        <v>450</v>
      </c>
      <c r="E51" s="23">
        <v>435</v>
      </c>
      <c r="F51" s="27">
        <v>405</v>
      </c>
      <c r="G51" s="316"/>
      <c r="H51" s="317"/>
      <c r="I51" s="35"/>
      <c r="J51" s="35"/>
      <c r="K51" s="35"/>
      <c r="L51" s="35"/>
      <c r="M51" s="35"/>
      <c r="N51" s="35"/>
      <c r="O51" s="35"/>
      <c r="P51" s="71"/>
      <c r="Q51" s="110">
        <f>(I51+J51+K51+L51+M51+N51+O51+P51)*D51</f>
        <v>0</v>
      </c>
      <c r="R51" s="111"/>
      <c r="S51" s="123">
        <f>E51*(P51+O51+N51+M51+L51+K51+J51+I51)</f>
        <v>0</v>
      </c>
      <c r="T51" s="124"/>
      <c r="U51" s="125">
        <f>F51*(P51+O51+N51+M51+L51+K51+J51+I51)</f>
        <v>0</v>
      </c>
      <c r="V51" s="126"/>
    </row>
    <row r="52" spans="1:22" ht="18.75" x14ac:dyDescent="0.3">
      <c r="A52" s="304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6"/>
      <c r="Q52" s="65"/>
      <c r="R52" s="66"/>
      <c r="S52" s="67"/>
      <c r="T52" s="68"/>
      <c r="U52" s="69"/>
      <c r="V52" s="70"/>
    </row>
    <row r="53" spans="1:22" ht="18.75" x14ac:dyDescent="0.3">
      <c r="A53" s="10" t="s">
        <v>150</v>
      </c>
      <c r="B53" s="303" t="s">
        <v>181</v>
      </c>
      <c r="C53" s="303"/>
      <c r="D53" s="18">
        <v>1800</v>
      </c>
      <c r="E53" s="23">
        <v>1730</v>
      </c>
      <c r="F53" s="27">
        <v>1590</v>
      </c>
      <c r="G53" s="314" t="s">
        <v>25</v>
      </c>
      <c r="H53" s="315"/>
      <c r="I53" s="35"/>
      <c r="J53" s="35"/>
      <c r="K53" s="35"/>
      <c r="L53" s="35"/>
      <c r="M53" s="35"/>
      <c r="N53" s="35"/>
      <c r="O53" s="35"/>
      <c r="P53" s="71"/>
      <c r="Q53" s="110">
        <f>(P53+O53+N53+M53+L53+K53+J53+I53)*D53</f>
        <v>0</v>
      </c>
      <c r="R53" s="111"/>
      <c r="S53" s="123">
        <f>E53*(P53+O53+M53+L53+K53+J53+I53+H53)</f>
        <v>0</v>
      </c>
      <c r="T53" s="124"/>
      <c r="U53" s="125">
        <f>F53*(P53+O53+M53+L53+K53+J53+I53+H53)</f>
        <v>0</v>
      </c>
      <c r="V53" s="126"/>
    </row>
    <row r="54" spans="1:22" ht="18.75" x14ac:dyDescent="0.3">
      <c r="A54" s="10" t="s">
        <v>151</v>
      </c>
      <c r="B54" s="303" t="s">
        <v>179</v>
      </c>
      <c r="C54" s="303"/>
      <c r="D54" s="18">
        <v>780</v>
      </c>
      <c r="E54" s="23">
        <v>750</v>
      </c>
      <c r="F54" s="27">
        <v>690</v>
      </c>
      <c r="G54" s="316"/>
      <c r="H54" s="317"/>
      <c r="I54" s="35"/>
      <c r="J54" s="35"/>
      <c r="K54" s="35"/>
      <c r="L54" s="35"/>
      <c r="M54" s="35"/>
      <c r="N54" s="35"/>
      <c r="O54" s="35"/>
      <c r="P54" s="71"/>
      <c r="Q54" s="110">
        <f>(H54+I54+J54+K54+L54+M54+O54+P54)*D54</f>
        <v>0</v>
      </c>
      <c r="R54" s="111"/>
      <c r="S54" s="123">
        <f>E54*(P54+O54+M54+L54+K54+J54+I54+H54)</f>
        <v>0</v>
      </c>
      <c r="T54" s="124"/>
      <c r="U54" s="125">
        <f>F54*(P54+O54+M54+L54+K54+J54+I54+H54)</f>
        <v>0</v>
      </c>
      <c r="V54" s="126"/>
    </row>
    <row r="55" spans="1:22" ht="18.75" x14ac:dyDescent="0.3">
      <c r="A55" s="321"/>
      <c r="B55" s="322"/>
      <c r="C55" s="322"/>
      <c r="D55" s="322"/>
      <c r="E55" s="322"/>
      <c r="F55" s="322"/>
      <c r="G55" s="322"/>
      <c r="H55" s="323"/>
      <c r="I55" s="88" t="s">
        <v>266</v>
      </c>
      <c r="J55" s="87" t="s">
        <v>267</v>
      </c>
      <c r="K55" s="87" t="s">
        <v>268</v>
      </c>
      <c r="L55" s="87" t="s">
        <v>269</v>
      </c>
      <c r="M55" s="87" t="s">
        <v>270</v>
      </c>
      <c r="N55" s="87" t="s">
        <v>271</v>
      </c>
      <c r="O55" s="87" t="s">
        <v>272</v>
      </c>
      <c r="P55" s="87" t="s">
        <v>273</v>
      </c>
      <c r="Q55" s="65"/>
      <c r="R55" s="66"/>
      <c r="S55" s="67"/>
      <c r="T55" s="68"/>
      <c r="U55" s="69"/>
      <c r="V55" s="70"/>
    </row>
    <row r="56" spans="1:22" ht="18.75" x14ac:dyDescent="0.3">
      <c r="A56" s="10" t="s">
        <v>152</v>
      </c>
      <c r="B56" s="303" t="s">
        <v>180</v>
      </c>
      <c r="C56" s="303"/>
      <c r="D56" s="18">
        <v>820</v>
      </c>
      <c r="E56" s="23">
        <v>780</v>
      </c>
      <c r="F56" s="27">
        <v>740</v>
      </c>
      <c r="G56" s="324"/>
      <c r="H56" s="324"/>
      <c r="I56" s="35"/>
      <c r="J56" s="35"/>
      <c r="K56" s="35"/>
      <c r="L56" s="35"/>
      <c r="M56" s="35"/>
      <c r="N56" s="35"/>
      <c r="O56" s="35"/>
      <c r="P56" s="71"/>
      <c r="Q56" s="110">
        <f>(H56+I56+J56+K56+L56+M56+O56+P56)*D56</f>
        <v>0</v>
      </c>
      <c r="R56" s="111"/>
      <c r="S56" s="123">
        <f>E56*(P56+O56+M56+L56+K56+J56+I56+H56)</f>
        <v>0</v>
      </c>
      <c r="T56" s="124"/>
      <c r="U56" s="125">
        <f>F56*(P56+O56+M56+L56+K56+J56+I56+H56)</f>
        <v>0</v>
      </c>
      <c r="V56" s="126"/>
    </row>
    <row r="57" spans="1:22" ht="24" customHeight="1" x14ac:dyDescent="0.3">
      <c r="A57" s="313" t="s">
        <v>294</v>
      </c>
      <c r="B57" s="313"/>
      <c r="C57" s="313"/>
      <c r="D57" s="313"/>
      <c r="E57" s="313"/>
      <c r="F57" s="313"/>
      <c r="G57" s="309" t="s">
        <v>295</v>
      </c>
      <c r="H57" s="310"/>
      <c r="I57" s="309" t="s">
        <v>296</v>
      </c>
      <c r="J57" s="310"/>
      <c r="K57" s="309" t="s">
        <v>297</v>
      </c>
      <c r="L57" s="310"/>
      <c r="M57" s="309" t="s">
        <v>298</v>
      </c>
      <c r="N57" s="310"/>
      <c r="O57" s="309" t="s">
        <v>299</v>
      </c>
      <c r="P57" s="311"/>
      <c r="Q57" s="65"/>
      <c r="R57" s="66"/>
      <c r="S57" s="67"/>
      <c r="T57" s="68"/>
      <c r="U57" s="69"/>
      <c r="V57" s="70"/>
    </row>
    <row r="58" spans="1:22" ht="18.75" x14ac:dyDescent="0.3">
      <c r="A58" s="10" t="s">
        <v>291</v>
      </c>
      <c r="B58" s="94" t="s">
        <v>302</v>
      </c>
      <c r="C58" s="101" t="s">
        <v>301</v>
      </c>
      <c r="D58" s="18">
        <v>1700</v>
      </c>
      <c r="E58" s="23">
        <v>1620</v>
      </c>
      <c r="F58" s="27">
        <v>1460</v>
      </c>
      <c r="G58" s="307"/>
      <c r="H58" s="312"/>
      <c r="I58" s="307"/>
      <c r="J58" s="312"/>
      <c r="K58" s="307"/>
      <c r="L58" s="312"/>
      <c r="M58" s="307"/>
      <c r="N58" s="312"/>
      <c r="O58" s="307"/>
      <c r="P58" s="308"/>
      <c r="Q58" s="110">
        <f>D58*(G58+I58+K58+M58+O58)</f>
        <v>0</v>
      </c>
      <c r="R58" s="111"/>
      <c r="S58" s="123">
        <f>E58*(G58+I58+K58+M58+O58)</f>
        <v>0</v>
      </c>
      <c r="T58" s="124"/>
      <c r="U58" s="125">
        <f>F58*(G58+I58+K58+M58+O58)</f>
        <v>0</v>
      </c>
      <c r="V58" s="126"/>
    </row>
    <row r="59" spans="1:22" ht="18.75" x14ac:dyDescent="0.3">
      <c r="A59" s="10" t="s">
        <v>292</v>
      </c>
      <c r="B59" s="94" t="s">
        <v>303</v>
      </c>
      <c r="C59" s="101" t="s">
        <v>300</v>
      </c>
      <c r="D59" s="18">
        <v>1700</v>
      </c>
      <c r="E59" s="23">
        <v>1620</v>
      </c>
      <c r="F59" s="27">
        <v>1460</v>
      </c>
      <c r="G59" s="307"/>
      <c r="H59" s="312"/>
      <c r="I59" s="307"/>
      <c r="J59" s="312"/>
      <c r="K59" s="307"/>
      <c r="L59" s="312"/>
      <c r="M59" s="307"/>
      <c r="N59" s="312"/>
      <c r="O59" s="307"/>
      <c r="P59" s="308"/>
      <c r="Q59" s="110">
        <f>D59*(G59+I59+K59+M59+O59)</f>
        <v>0</v>
      </c>
      <c r="R59" s="111"/>
      <c r="S59" s="123">
        <f>E59*(G59+I59+K59+M59+O59)</f>
        <v>0</v>
      </c>
      <c r="T59" s="124"/>
      <c r="U59" s="125">
        <f>F59*(G59+I59+K59+M59+O59)</f>
        <v>0</v>
      </c>
      <c r="V59" s="126"/>
    </row>
    <row r="60" spans="1:22" ht="18.75" x14ac:dyDescent="0.3">
      <c r="A60" s="251"/>
      <c r="B60" s="251"/>
      <c r="C60" s="251"/>
      <c r="D60" s="251"/>
      <c r="E60" s="251"/>
      <c r="F60" s="251"/>
      <c r="G60" s="325" t="s">
        <v>34</v>
      </c>
      <c r="H60" s="325"/>
      <c r="I60" s="325"/>
      <c r="J60" s="325"/>
      <c r="K60" s="325"/>
      <c r="L60" s="325"/>
      <c r="M60" s="325"/>
      <c r="N60" s="325"/>
      <c r="O60" s="325"/>
      <c r="P60" s="307"/>
      <c r="Q60" s="99"/>
      <c r="R60" s="100"/>
      <c r="S60" s="95"/>
      <c r="T60" s="96"/>
      <c r="U60" s="97"/>
      <c r="V60" s="98"/>
    </row>
    <row r="61" spans="1:22" ht="18.75" x14ac:dyDescent="0.3">
      <c r="A61" s="10" t="s">
        <v>91</v>
      </c>
      <c r="B61" s="60" t="s">
        <v>286</v>
      </c>
      <c r="C61" s="4" t="s">
        <v>38</v>
      </c>
      <c r="D61" s="18">
        <v>700</v>
      </c>
      <c r="E61" s="23">
        <v>670</v>
      </c>
      <c r="F61" s="27">
        <v>610</v>
      </c>
      <c r="G61" s="409"/>
      <c r="H61" s="409"/>
      <c r="I61" s="409"/>
      <c r="J61" s="409"/>
      <c r="K61" s="409"/>
      <c r="L61" s="409"/>
      <c r="M61" s="409"/>
      <c r="N61" s="409"/>
      <c r="O61" s="409"/>
      <c r="P61" s="309"/>
      <c r="Q61" s="242">
        <f>G61*D61</f>
        <v>0</v>
      </c>
      <c r="R61" s="243"/>
      <c r="S61" s="123">
        <f>E61*G61</f>
        <v>0</v>
      </c>
      <c r="T61" s="124"/>
      <c r="U61" s="125">
        <f>F61*G61</f>
        <v>0</v>
      </c>
      <c r="V61" s="126"/>
    </row>
    <row r="62" spans="1:22" ht="18.75" x14ac:dyDescent="0.3">
      <c r="A62" s="10" t="s">
        <v>92</v>
      </c>
      <c r="B62" s="60" t="s">
        <v>287</v>
      </c>
      <c r="C62" s="4" t="s">
        <v>39</v>
      </c>
      <c r="D62" s="18">
        <v>650</v>
      </c>
      <c r="E62" s="23">
        <v>620</v>
      </c>
      <c r="F62" s="27">
        <v>560</v>
      </c>
      <c r="G62" s="409"/>
      <c r="H62" s="409"/>
      <c r="I62" s="409"/>
      <c r="J62" s="409"/>
      <c r="K62" s="409"/>
      <c r="L62" s="409"/>
      <c r="M62" s="409"/>
      <c r="N62" s="409"/>
      <c r="O62" s="409"/>
      <c r="P62" s="309"/>
      <c r="Q62" s="242">
        <f>G62*D62</f>
        <v>0</v>
      </c>
      <c r="R62" s="243"/>
      <c r="S62" s="123">
        <f>E62*G62</f>
        <v>0</v>
      </c>
      <c r="T62" s="124"/>
      <c r="U62" s="125">
        <f>F62*G62</f>
        <v>0</v>
      </c>
      <c r="V62" s="126"/>
    </row>
    <row r="63" spans="1:22" ht="20.25" customHeight="1" thickBot="1" x14ac:dyDescent="0.35">
      <c r="A63" s="38" t="s">
        <v>93</v>
      </c>
      <c r="B63" s="61" t="s">
        <v>288</v>
      </c>
      <c r="C63" s="39" t="s">
        <v>40</v>
      </c>
      <c r="D63" s="18">
        <v>650</v>
      </c>
      <c r="E63" s="23">
        <v>620</v>
      </c>
      <c r="F63" s="27">
        <v>560</v>
      </c>
      <c r="G63" s="412"/>
      <c r="H63" s="412"/>
      <c r="I63" s="412"/>
      <c r="J63" s="412"/>
      <c r="K63" s="412"/>
      <c r="L63" s="412"/>
      <c r="M63" s="412"/>
      <c r="N63" s="412"/>
      <c r="O63" s="412"/>
      <c r="P63" s="413"/>
      <c r="Q63" s="242">
        <f>G63*D63</f>
        <v>0</v>
      </c>
      <c r="R63" s="243"/>
      <c r="S63" s="186">
        <f>E63*G63</f>
        <v>0</v>
      </c>
      <c r="T63" s="187"/>
      <c r="U63" s="184">
        <f>F63*G63</f>
        <v>0</v>
      </c>
      <c r="V63" s="185"/>
    </row>
    <row r="64" spans="1:22" ht="35.25" customHeight="1" thickBot="1" x14ac:dyDescent="0.4">
      <c r="A64" s="256" t="s">
        <v>238</v>
      </c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1"/>
      <c r="Q64" s="112">
        <f>Q50+Q51+Q53+Q54+Q56+Q58+Q59+Q61+Q62+Q63</f>
        <v>0</v>
      </c>
      <c r="R64" s="114"/>
      <c r="S64" s="193">
        <f>S50+S51+S53+S54+S56+S58+S59+S61+S62+S63</f>
        <v>0</v>
      </c>
      <c r="T64" s="194"/>
      <c r="U64" s="195">
        <f>U50+U51+U53+U54+U56+U58+U59+U61+U62+U63</f>
        <v>0</v>
      </c>
      <c r="V64" s="196"/>
    </row>
    <row r="65" spans="1:22" ht="35.25" customHeight="1" thickBot="1" x14ac:dyDescent="0.35">
      <c r="A65" s="292" t="s">
        <v>14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197"/>
      <c r="R65" s="198"/>
      <c r="S65" s="190"/>
      <c r="T65" s="191"/>
      <c r="U65" s="191"/>
      <c r="V65" s="192"/>
    </row>
    <row r="66" spans="1:22" ht="24.75" customHeight="1" thickBot="1" x14ac:dyDescent="0.35">
      <c r="A66" s="320" t="s">
        <v>6</v>
      </c>
      <c r="B66" s="320"/>
      <c r="C66" s="320"/>
      <c r="D66" s="320"/>
      <c r="E66" s="320"/>
      <c r="F66" s="320"/>
      <c r="G66" s="416" t="s">
        <v>7</v>
      </c>
      <c r="H66" s="416"/>
      <c r="I66" s="416"/>
      <c r="J66" s="416"/>
      <c r="K66" s="416"/>
      <c r="L66" s="416" t="s">
        <v>243</v>
      </c>
      <c r="M66" s="416"/>
      <c r="N66" s="416"/>
      <c r="O66" s="416"/>
      <c r="P66" s="417"/>
      <c r="Q66" s="75"/>
      <c r="R66" s="72"/>
      <c r="S66" s="72"/>
      <c r="T66" s="72"/>
      <c r="U66" s="73"/>
      <c r="V66" s="74"/>
    </row>
    <row r="67" spans="1:22" ht="18.75" x14ac:dyDescent="0.3">
      <c r="A67" s="10" t="s">
        <v>94</v>
      </c>
      <c r="B67" s="62" t="s">
        <v>49</v>
      </c>
      <c r="C67" s="4" t="s">
        <v>38</v>
      </c>
      <c r="D67" s="17">
        <v>200</v>
      </c>
      <c r="E67" s="22">
        <v>190</v>
      </c>
      <c r="F67" s="27">
        <v>170</v>
      </c>
      <c r="G67" s="107"/>
      <c r="H67" s="107"/>
      <c r="I67" s="107"/>
      <c r="J67" s="107"/>
      <c r="K67" s="107"/>
      <c r="L67" s="107"/>
      <c r="M67" s="107"/>
      <c r="N67" s="107"/>
      <c r="O67" s="107"/>
      <c r="P67" s="252"/>
      <c r="Q67" s="357">
        <f>(G67+L67)*D67</f>
        <v>0</v>
      </c>
      <c r="R67" s="358"/>
      <c r="S67" s="135">
        <f>E67*(G67+L67)</f>
        <v>0</v>
      </c>
      <c r="T67" s="136"/>
      <c r="U67" s="188">
        <f>F67*(G67+L67)</f>
        <v>0</v>
      </c>
      <c r="V67" s="189"/>
    </row>
    <row r="68" spans="1:22" ht="18.75" x14ac:dyDescent="0.3">
      <c r="A68" s="10" t="s">
        <v>95</v>
      </c>
      <c r="B68" s="62" t="s">
        <v>49</v>
      </c>
      <c r="C68" s="4" t="s">
        <v>39</v>
      </c>
      <c r="D68" s="17">
        <v>200</v>
      </c>
      <c r="E68" s="22">
        <v>190</v>
      </c>
      <c r="F68" s="27">
        <v>170</v>
      </c>
      <c r="G68" s="107"/>
      <c r="H68" s="107"/>
      <c r="I68" s="107"/>
      <c r="J68" s="107"/>
      <c r="K68" s="107"/>
      <c r="L68" s="107"/>
      <c r="M68" s="107"/>
      <c r="N68" s="107"/>
      <c r="O68" s="107"/>
      <c r="P68" s="252"/>
      <c r="Q68" s="110">
        <f>(G68+L68)*D68</f>
        <v>0</v>
      </c>
      <c r="R68" s="111"/>
      <c r="S68" s="123">
        <f>E68*(G68+L68)</f>
        <v>0</v>
      </c>
      <c r="T68" s="124"/>
      <c r="U68" s="125">
        <f>F68*(G68+L68)</f>
        <v>0</v>
      </c>
      <c r="V68" s="126"/>
    </row>
    <row r="69" spans="1:22" ht="21" customHeight="1" x14ac:dyDescent="0.3">
      <c r="A69" s="10" t="s">
        <v>96</v>
      </c>
      <c r="B69" s="58" t="s">
        <v>48</v>
      </c>
      <c r="C69" s="4" t="s">
        <v>40</v>
      </c>
      <c r="D69" s="17">
        <v>200</v>
      </c>
      <c r="E69" s="22">
        <v>190</v>
      </c>
      <c r="F69" s="27">
        <v>170</v>
      </c>
      <c r="G69" s="107"/>
      <c r="H69" s="107"/>
      <c r="I69" s="107"/>
      <c r="J69" s="107"/>
      <c r="K69" s="107"/>
      <c r="L69" s="107"/>
      <c r="M69" s="107"/>
      <c r="N69" s="107"/>
      <c r="O69" s="107"/>
      <c r="P69" s="252"/>
      <c r="Q69" s="110">
        <f>(G69+L69)*D69</f>
        <v>0</v>
      </c>
      <c r="R69" s="111"/>
      <c r="S69" s="123">
        <f>E69*(G69+L69)</f>
        <v>0</v>
      </c>
      <c r="T69" s="124"/>
      <c r="U69" s="125">
        <f>F69*(G69+L69)</f>
        <v>0</v>
      </c>
      <c r="V69" s="126"/>
    </row>
    <row r="70" spans="1:22" ht="21.75" customHeight="1" x14ac:dyDescent="0.3">
      <c r="A70" s="320" t="s">
        <v>28</v>
      </c>
      <c r="B70" s="320"/>
      <c r="C70" s="320"/>
      <c r="D70" s="320"/>
      <c r="E70" s="320"/>
      <c r="F70" s="320"/>
      <c r="G70" s="418" t="s">
        <v>8</v>
      </c>
      <c r="H70" s="418"/>
      <c r="I70" s="418"/>
      <c r="J70" s="418"/>
      <c r="K70" s="418"/>
      <c r="L70" s="418"/>
      <c r="M70" s="418"/>
      <c r="N70" s="418"/>
      <c r="O70" s="418"/>
      <c r="P70" s="419"/>
      <c r="Q70" s="65"/>
      <c r="R70" s="66"/>
      <c r="S70" s="67"/>
      <c r="T70" s="68"/>
      <c r="U70" s="69"/>
      <c r="V70" s="70"/>
    </row>
    <row r="71" spans="1:22" ht="18.75" x14ac:dyDescent="0.3">
      <c r="A71" s="10" t="s">
        <v>97</v>
      </c>
      <c r="B71" s="62" t="s">
        <v>49</v>
      </c>
      <c r="C71" s="4" t="s">
        <v>38</v>
      </c>
      <c r="D71" s="17">
        <v>210</v>
      </c>
      <c r="E71" s="22">
        <v>200</v>
      </c>
      <c r="F71" s="27">
        <v>180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252"/>
      <c r="Q71" s="242">
        <f t="shared" ref="Q71:Q76" si="7">G71*D71</f>
        <v>0</v>
      </c>
      <c r="R71" s="243"/>
      <c r="S71" s="123">
        <f t="shared" ref="S71:S76" si="8">E71*G71</f>
        <v>0</v>
      </c>
      <c r="T71" s="124"/>
      <c r="U71" s="125">
        <f t="shared" ref="U71:U76" si="9">F71*G71</f>
        <v>0</v>
      </c>
      <c r="V71" s="126"/>
    </row>
    <row r="72" spans="1:22" ht="18.75" x14ac:dyDescent="0.3">
      <c r="A72" s="10" t="s">
        <v>98</v>
      </c>
      <c r="B72" s="62" t="s">
        <v>50</v>
      </c>
      <c r="C72" s="4" t="s">
        <v>39</v>
      </c>
      <c r="D72" s="17">
        <v>210</v>
      </c>
      <c r="E72" s="22">
        <v>200</v>
      </c>
      <c r="F72" s="27">
        <v>180</v>
      </c>
      <c r="G72" s="107"/>
      <c r="H72" s="107"/>
      <c r="I72" s="107"/>
      <c r="J72" s="107"/>
      <c r="K72" s="107"/>
      <c r="L72" s="107"/>
      <c r="M72" s="107"/>
      <c r="N72" s="107"/>
      <c r="O72" s="107"/>
      <c r="P72" s="252"/>
      <c r="Q72" s="242">
        <f t="shared" si="7"/>
        <v>0</v>
      </c>
      <c r="R72" s="243"/>
      <c r="S72" s="123">
        <f t="shared" si="8"/>
        <v>0</v>
      </c>
      <c r="T72" s="124"/>
      <c r="U72" s="125">
        <f t="shared" si="9"/>
        <v>0</v>
      </c>
      <c r="V72" s="126"/>
    </row>
    <row r="73" spans="1:22" ht="18.75" x14ac:dyDescent="0.3">
      <c r="A73" s="10" t="s">
        <v>99</v>
      </c>
      <c r="B73" s="58" t="s">
        <v>48</v>
      </c>
      <c r="C73" s="4" t="s">
        <v>40</v>
      </c>
      <c r="D73" s="17">
        <v>210</v>
      </c>
      <c r="E73" s="22">
        <v>200</v>
      </c>
      <c r="F73" s="27">
        <v>180</v>
      </c>
      <c r="G73" s="107"/>
      <c r="H73" s="107"/>
      <c r="I73" s="107"/>
      <c r="J73" s="107"/>
      <c r="K73" s="107"/>
      <c r="L73" s="107"/>
      <c r="M73" s="107"/>
      <c r="N73" s="107"/>
      <c r="O73" s="107"/>
      <c r="P73" s="252"/>
      <c r="Q73" s="242">
        <f t="shared" si="7"/>
        <v>0</v>
      </c>
      <c r="R73" s="243"/>
      <c r="S73" s="123">
        <f t="shared" si="8"/>
        <v>0</v>
      </c>
      <c r="T73" s="124"/>
      <c r="U73" s="125">
        <f t="shared" si="9"/>
        <v>0</v>
      </c>
      <c r="V73" s="126"/>
    </row>
    <row r="74" spans="1:22" ht="18.75" x14ac:dyDescent="0.3">
      <c r="A74" s="10" t="s">
        <v>100</v>
      </c>
      <c r="B74" s="62" t="s">
        <v>51</v>
      </c>
      <c r="C74" s="4" t="s">
        <v>38</v>
      </c>
      <c r="D74" s="17">
        <v>210</v>
      </c>
      <c r="E74" s="22">
        <v>200</v>
      </c>
      <c r="F74" s="27">
        <v>180</v>
      </c>
      <c r="G74" s="107"/>
      <c r="H74" s="107"/>
      <c r="I74" s="107"/>
      <c r="J74" s="107"/>
      <c r="K74" s="107"/>
      <c r="L74" s="107"/>
      <c r="M74" s="107"/>
      <c r="N74" s="107"/>
      <c r="O74" s="107"/>
      <c r="P74" s="252"/>
      <c r="Q74" s="242">
        <f t="shared" si="7"/>
        <v>0</v>
      </c>
      <c r="R74" s="243"/>
      <c r="S74" s="123">
        <f t="shared" si="8"/>
        <v>0</v>
      </c>
      <c r="T74" s="124"/>
      <c r="U74" s="125">
        <f t="shared" si="9"/>
        <v>0</v>
      </c>
      <c r="V74" s="126"/>
    </row>
    <row r="75" spans="1:22" ht="18.75" x14ac:dyDescent="0.3">
      <c r="A75" s="10" t="s">
        <v>101</v>
      </c>
      <c r="B75" s="62" t="s">
        <v>51</v>
      </c>
      <c r="C75" s="4" t="s">
        <v>39</v>
      </c>
      <c r="D75" s="17">
        <v>210</v>
      </c>
      <c r="E75" s="22">
        <v>200</v>
      </c>
      <c r="F75" s="27">
        <v>180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252"/>
      <c r="Q75" s="242">
        <f t="shared" si="7"/>
        <v>0</v>
      </c>
      <c r="R75" s="243"/>
      <c r="S75" s="123">
        <f t="shared" si="8"/>
        <v>0</v>
      </c>
      <c r="T75" s="124"/>
      <c r="U75" s="125">
        <f t="shared" si="9"/>
        <v>0</v>
      </c>
      <c r="V75" s="126"/>
    </row>
    <row r="76" spans="1:22" ht="19.5" customHeight="1" thickBot="1" x14ac:dyDescent="0.35">
      <c r="A76" s="38" t="s">
        <v>102</v>
      </c>
      <c r="B76" s="63" t="s">
        <v>52</v>
      </c>
      <c r="C76" s="39" t="s">
        <v>40</v>
      </c>
      <c r="D76" s="17">
        <v>210</v>
      </c>
      <c r="E76" s="22">
        <v>200</v>
      </c>
      <c r="F76" s="27">
        <v>180</v>
      </c>
      <c r="G76" s="263"/>
      <c r="H76" s="263"/>
      <c r="I76" s="263"/>
      <c r="J76" s="263"/>
      <c r="K76" s="263"/>
      <c r="L76" s="263"/>
      <c r="M76" s="263"/>
      <c r="N76" s="263"/>
      <c r="O76" s="263"/>
      <c r="P76" s="264"/>
      <c r="Q76" s="242">
        <f t="shared" si="7"/>
        <v>0</v>
      </c>
      <c r="R76" s="243"/>
      <c r="S76" s="186">
        <f t="shared" si="8"/>
        <v>0</v>
      </c>
      <c r="T76" s="187"/>
      <c r="U76" s="184">
        <f t="shared" si="9"/>
        <v>0</v>
      </c>
      <c r="V76" s="185"/>
    </row>
    <row r="77" spans="1:22" ht="35.25" customHeight="1" thickBot="1" x14ac:dyDescent="0.4">
      <c r="A77" s="256" t="s">
        <v>239</v>
      </c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8"/>
      <c r="Q77" s="112">
        <f>Q67+Q68+Q69+Q71+Q72+Q73+Q74+Q75+Q76</f>
        <v>0</v>
      </c>
      <c r="R77" s="114"/>
      <c r="S77" s="193">
        <f>S67+S68+S69+S71+S72+S73+S74+S75+S76</f>
        <v>0</v>
      </c>
      <c r="T77" s="194"/>
      <c r="U77" s="195">
        <f>U67+U68+U69+U71+U72+U73+U74+U75+U76</f>
        <v>0</v>
      </c>
      <c r="V77" s="196"/>
    </row>
    <row r="78" spans="1:22" ht="36" customHeight="1" x14ac:dyDescent="0.3">
      <c r="A78" s="292" t="s">
        <v>30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15"/>
      <c r="R78" s="216"/>
      <c r="S78" s="206"/>
      <c r="T78" s="207"/>
      <c r="U78" s="207"/>
      <c r="V78" s="208"/>
    </row>
    <row r="79" spans="1:22" ht="36" customHeight="1" thickBot="1" x14ac:dyDescent="0.35">
      <c r="A79" s="336" t="s">
        <v>257</v>
      </c>
      <c r="B79" s="337"/>
      <c r="C79" s="337"/>
      <c r="D79" s="337"/>
      <c r="E79" s="337"/>
      <c r="F79" s="338"/>
      <c r="G79" s="354" t="s">
        <v>5</v>
      </c>
      <c r="H79" s="355"/>
      <c r="I79" s="355"/>
      <c r="J79" s="355"/>
      <c r="K79" s="355"/>
      <c r="L79" s="355"/>
      <c r="M79" s="355"/>
      <c r="N79" s="355"/>
      <c r="O79" s="355"/>
      <c r="P79" s="356"/>
      <c r="Q79" s="361"/>
      <c r="R79" s="362"/>
      <c r="S79" s="362"/>
      <c r="T79" s="362"/>
      <c r="U79" s="362"/>
      <c r="V79" s="363"/>
    </row>
    <row r="80" spans="1:22" ht="24" customHeight="1" thickBot="1" x14ac:dyDescent="0.35">
      <c r="A80" s="318" t="s">
        <v>161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131"/>
      <c r="R80" s="132"/>
      <c r="S80" s="132"/>
      <c r="T80" s="132"/>
      <c r="U80" s="132"/>
      <c r="V80" s="133"/>
    </row>
    <row r="81" spans="1:22" ht="18.75" x14ac:dyDescent="0.3">
      <c r="A81" s="10" t="s">
        <v>212</v>
      </c>
      <c r="B81" s="62" t="s">
        <v>155</v>
      </c>
      <c r="C81" s="4" t="s">
        <v>38</v>
      </c>
      <c r="D81" s="17">
        <v>1000</v>
      </c>
      <c r="E81" s="22">
        <v>970</v>
      </c>
      <c r="F81" s="27">
        <v>910</v>
      </c>
      <c r="G81" s="107"/>
      <c r="H81" s="107"/>
      <c r="I81" s="107"/>
      <c r="J81" s="107"/>
      <c r="K81" s="107"/>
      <c r="L81" s="107"/>
      <c r="M81" s="107"/>
      <c r="N81" s="107"/>
      <c r="O81" s="107"/>
      <c r="P81" s="252"/>
      <c r="Q81" s="359">
        <f t="shared" ref="Q81:Q87" si="10">G81*D81</f>
        <v>0</v>
      </c>
      <c r="R81" s="360"/>
      <c r="S81" s="200">
        <f t="shared" ref="S81:S87" si="11">E81*G81</f>
        <v>0</v>
      </c>
      <c r="T81" s="201"/>
      <c r="U81" s="142">
        <f t="shared" ref="U81:U87" si="12">F81*G81</f>
        <v>0</v>
      </c>
      <c r="V81" s="143"/>
    </row>
    <row r="82" spans="1:22" ht="18.75" x14ac:dyDescent="0.3">
      <c r="A82" s="10" t="s">
        <v>213</v>
      </c>
      <c r="B82" s="62" t="s">
        <v>158</v>
      </c>
      <c r="C82" s="4" t="s">
        <v>39</v>
      </c>
      <c r="D82" s="17">
        <v>1080</v>
      </c>
      <c r="E82" s="22">
        <v>1050</v>
      </c>
      <c r="F82" s="27">
        <v>990</v>
      </c>
      <c r="G82" s="107"/>
      <c r="H82" s="107"/>
      <c r="I82" s="107"/>
      <c r="J82" s="107"/>
      <c r="K82" s="107"/>
      <c r="L82" s="107"/>
      <c r="M82" s="107"/>
      <c r="N82" s="107"/>
      <c r="O82" s="107"/>
      <c r="P82" s="252"/>
      <c r="Q82" s="242">
        <f t="shared" si="10"/>
        <v>0</v>
      </c>
      <c r="R82" s="243"/>
      <c r="S82" s="123">
        <f t="shared" si="11"/>
        <v>0</v>
      </c>
      <c r="T82" s="124"/>
      <c r="U82" s="125">
        <f t="shared" si="12"/>
        <v>0</v>
      </c>
      <c r="V82" s="126"/>
    </row>
    <row r="83" spans="1:22" ht="18.75" x14ac:dyDescent="0.3">
      <c r="A83" s="10" t="s">
        <v>214</v>
      </c>
      <c r="B83" s="62" t="s">
        <v>156</v>
      </c>
      <c r="C83" s="8" t="s">
        <v>39</v>
      </c>
      <c r="D83" s="17">
        <v>1080</v>
      </c>
      <c r="E83" s="22">
        <v>1050</v>
      </c>
      <c r="F83" s="27">
        <v>990</v>
      </c>
      <c r="G83" s="107"/>
      <c r="H83" s="107"/>
      <c r="I83" s="107"/>
      <c r="J83" s="107"/>
      <c r="K83" s="107"/>
      <c r="L83" s="107"/>
      <c r="M83" s="107"/>
      <c r="N83" s="107"/>
      <c r="O83" s="107"/>
      <c r="P83" s="252"/>
      <c r="Q83" s="242">
        <f t="shared" si="10"/>
        <v>0</v>
      </c>
      <c r="R83" s="243"/>
      <c r="S83" s="123">
        <f t="shared" si="11"/>
        <v>0</v>
      </c>
      <c r="T83" s="124"/>
      <c r="U83" s="125">
        <f t="shared" si="12"/>
        <v>0</v>
      </c>
      <c r="V83" s="126"/>
    </row>
    <row r="84" spans="1:22" ht="18.75" x14ac:dyDescent="0.3">
      <c r="A84" s="10" t="s">
        <v>215</v>
      </c>
      <c r="B84" s="58" t="s">
        <v>182</v>
      </c>
      <c r="C84" s="8" t="s">
        <v>38</v>
      </c>
      <c r="D84" s="18">
        <v>960</v>
      </c>
      <c r="E84" s="23">
        <v>920</v>
      </c>
      <c r="F84" s="27">
        <v>860</v>
      </c>
      <c r="G84" s="107"/>
      <c r="H84" s="107"/>
      <c r="I84" s="107"/>
      <c r="J84" s="107"/>
      <c r="K84" s="107"/>
      <c r="L84" s="107"/>
      <c r="M84" s="107"/>
      <c r="N84" s="107"/>
      <c r="O84" s="107"/>
      <c r="P84" s="252"/>
      <c r="Q84" s="242">
        <f t="shared" si="10"/>
        <v>0</v>
      </c>
      <c r="R84" s="243"/>
      <c r="S84" s="123">
        <f t="shared" si="11"/>
        <v>0</v>
      </c>
      <c r="T84" s="124"/>
      <c r="U84" s="125">
        <f t="shared" si="12"/>
        <v>0</v>
      </c>
      <c r="V84" s="126"/>
    </row>
    <row r="85" spans="1:22" ht="18.75" x14ac:dyDescent="0.3">
      <c r="A85" s="10" t="s">
        <v>216</v>
      </c>
      <c r="B85" s="58" t="s">
        <v>182</v>
      </c>
      <c r="C85" s="8" t="s">
        <v>39</v>
      </c>
      <c r="D85" s="18">
        <v>1040</v>
      </c>
      <c r="E85" s="23">
        <v>1010</v>
      </c>
      <c r="F85" s="27">
        <v>950</v>
      </c>
      <c r="G85" s="252"/>
      <c r="H85" s="253"/>
      <c r="I85" s="253"/>
      <c r="J85" s="253"/>
      <c r="K85" s="253"/>
      <c r="L85" s="253"/>
      <c r="M85" s="253"/>
      <c r="N85" s="253"/>
      <c r="O85" s="253"/>
      <c r="P85" s="253"/>
      <c r="Q85" s="242">
        <f t="shared" si="10"/>
        <v>0</v>
      </c>
      <c r="R85" s="243"/>
      <c r="S85" s="123">
        <f t="shared" si="11"/>
        <v>0</v>
      </c>
      <c r="T85" s="124"/>
      <c r="U85" s="125">
        <f t="shared" si="12"/>
        <v>0</v>
      </c>
      <c r="V85" s="126"/>
    </row>
    <row r="86" spans="1:22" ht="18.75" x14ac:dyDescent="0.3">
      <c r="A86" s="10" t="s">
        <v>217</v>
      </c>
      <c r="B86" s="58" t="s">
        <v>157</v>
      </c>
      <c r="C86" s="8" t="s">
        <v>38</v>
      </c>
      <c r="D86" s="17">
        <v>1000</v>
      </c>
      <c r="E86" s="22">
        <v>970</v>
      </c>
      <c r="F86" s="27">
        <v>910</v>
      </c>
      <c r="G86" s="252"/>
      <c r="H86" s="253"/>
      <c r="I86" s="253"/>
      <c r="J86" s="253"/>
      <c r="K86" s="253"/>
      <c r="L86" s="253"/>
      <c r="M86" s="253"/>
      <c r="N86" s="253"/>
      <c r="O86" s="253"/>
      <c r="P86" s="253"/>
      <c r="Q86" s="242">
        <f t="shared" si="10"/>
        <v>0</v>
      </c>
      <c r="R86" s="243"/>
      <c r="S86" s="123">
        <f t="shared" si="11"/>
        <v>0</v>
      </c>
      <c r="T86" s="124"/>
      <c r="U86" s="125">
        <f t="shared" si="12"/>
        <v>0</v>
      </c>
      <c r="V86" s="126"/>
    </row>
    <row r="87" spans="1:22" ht="17.25" customHeight="1" x14ac:dyDescent="0.3">
      <c r="A87" s="10" t="s">
        <v>218</v>
      </c>
      <c r="B87" s="57" t="s">
        <v>157</v>
      </c>
      <c r="C87" s="8" t="s">
        <v>39</v>
      </c>
      <c r="D87" s="17">
        <v>1080</v>
      </c>
      <c r="E87" s="22">
        <v>1050</v>
      </c>
      <c r="F87" s="27">
        <v>990</v>
      </c>
      <c r="G87" s="252"/>
      <c r="H87" s="253"/>
      <c r="I87" s="253"/>
      <c r="J87" s="253"/>
      <c r="K87" s="253"/>
      <c r="L87" s="253"/>
      <c r="M87" s="253"/>
      <c r="N87" s="253"/>
      <c r="O87" s="253"/>
      <c r="P87" s="253"/>
      <c r="Q87" s="242">
        <f t="shared" si="10"/>
        <v>0</v>
      </c>
      <c r="R87" s="243"/>
      <c r="S87" s="123">
        <f t="shared" si="11"/>
        <v>0</v>
      </c>
      <c r="T87" s="124"/>
      <c r="U87" s="125">
        <f t="shared" si="12"/>
        <v>0</v>
      </c>
      <c r="V87" s="126"/>
    </row>
    <row r="88" spans="1:22" ht="23.25" customHeight="1" x14ac:dyDescent="0.3">
      <c r="A88" s="259" t="s">
        <v>315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65"/>
      <c r="R88" s="66"/>
      <c r="S88" s="67"/>
      <c r="T88" s="68"/>
      <c r="U88" s="69"/>
      <c r="V88" s="70"/>
    </row>
    <row r="89" spans="1:22" ht="18.75" x14ac:dyDescent="0.3">
      <c r="A89" s="10" t="s">
        <v>220</v>
      </c>
      <c r="B89" s="62" t="s">
        <v>154</v>
      </c>
      <c r="C89" s="8" t="s">
        <v>153</v>
      </c>
      <c r="D89" s="18">
        <v>1520</v>
      </c>
      <c r="E89" s="23">
        <v>1480</v>
      </c>
      <c r="F89" s="27">
        <v>1400</v>
      </c>
      <c r="G89" s="252"/>
      <c r="H89" s="253"/>
      <c r="I89" s="253"/>
      <c r="J89" s="253"/>
      <c r="K89" s="253"/>
      <c r="L89" s="253"/>
      <c r="M89" s="253"/>
      <c r="N89" s="253"/>
      <c r="O89" s="253"/>
      <c r="P89" s="253"/>
      <c r="Q89" s="242">
        <f>G89*D89</f>
        <v>0</v>
      </c>
      <c r="R89" s="243"/>
      <c r="S89" s="123">
        <f>E89*G89</f>
        <v>0</v>
      </c>
      <c r="T89" s="124"/>
      <c r="U89" s="125">
        <f>F89*G89</f>
        <v>0</v>
      </c>
      <c r="V89" s="126"/>
    </row>
    <row r="90" spans="1:22" ht="18.75" x14ac:dyDescent="0.3">
      <c r="A90" s="10" t="s">
        <v>306</v>
      </c>
      <c r="B90" s="62" t="s">
        <v>309</v>
      </c>
      <c r="C90" s="8" t="s">
        <v>310</v>
      </c>
      <c r="D90" s="18">
        <v>1850</v>
      </c>
      <c r="E90" s="23">
        <v>1780</v>
      </c>
      <c r="F90" s="27">
        <v>1640</v>
      </c>
      <c r="G90" s="252"/>
      <c r="H90" s="253"/>
      <c r="I90" s="253"/>
      <c r="J90" s="253"/>
      <c r="K90" s="253"/>
      <c r="L90" s="253"/>
      <c r="M90" s="253"/>
      <c r="N90" s="253"/>
      <c r="O90" s="253"/>
      <c r="P90" s="255"/>
      <c r="Q90" s="265">
        <f>G90*D90</f>
        <v>0</v>
      </c>
      <c r="R90" s="266"/>
      <c r="S90" s="123">
        <f>E90*G90</f>
        <v>0</v>
      </c>
      <c r="T90" s="124"/>
      <c r="U90" s="125">
        <f>F90*G90</f>
        <v>0</v>
      </c>
      <c r="V90" s="126"/>
    </row>
    <row r="91" spans="1:22" ht="18.75" x14ac:dyDescent="0.3">
      <c r="A91" s="10" t="s">
        <v>221</v>
      </c>
      <c r="B91" s="62" t="s">
        <v>219</v>
      </c>
      <c r="C91" s="8" t="s">
        <v>153</v>
      </c>
      <c r="D91" s="18">
        <v>1240</v>
      </c>
      <c r="E91" s="23">
        <v>1200</v>
      </c>
      <c r="F91" s="27">
        <v>1120</v>
      </c>
      <c r="G91" s="252"/>
      <c r="H91" s="253"/>
      <c r="I91" s="253"/>
      <c r="J91" s="253"/>
      <c r="K91" s="253"/>
      <c r="L91" s="253"/>
      <c r="M91" s="253"/>
      <c r="N91" s="253"/>
      <c r="O91" s="253"/>
      <c r="P91" s="253"/>
      <c r="Q91" s="242">
        <f>G91*D91</f>
        <v>0</v>
      </c>
      <c r="R91" s="243"/>
      <c r="S91" s="123">
        <f>E91*G91</f>
        <v>0</v>
      </c>
      <c r="T91" s="124"/>
      <c r="U91" s="125">
        <f>F91*G91</f>
        <v>0</v>
      </c>
      <c r="V91" s="126"/>
    </row>
    <row r="92" spans="1:22" ht="18.75" x14ac:dyDescent="0.3">
      <c r="A92" s="10" t="s">
        <v>222</v>
      </c>
      <c r="B92" s="62" t="s">
        <v>183</v>
      </c>
      <c r="C92" s="8" t="s">
        <v>153</v>
      </c>
      <c r="D92" s="18">
        <v>1360</v>
      </c>
      <c r="E92" s="23">
        <v>1320</v>
      </c>
      <c r="F92" s="27">
        <v>1240</v>
      </c>
      <c r="G92" s="252"/>
      <c r="H92" s="253"/>
      <c r="I92" s="253"/>
      <c r="J92" s="253"/>
      <c r="K92" s="253"/>
      <c r="L92" s="253"/>
      <c r="M92" s="253"/>
      <c r="N92" s="253"/>
      <c r="O92" s="253"/>
      <c r="P92" s="253"/>
      <c r="Q92" s="242">
        <f>G92*D92</f>
        <v>0</v>
      </c>
      <c r="R92" s="243"/>
      <c r="S92" s="123">
        <f>E92*G92</f>
        <v>0</v>
      </c>
      <c r="T92" s="124"/>
      <c r="U92" s="125">
        <f>F92*G92</f>
        <v>0</v>
      </c>
      <c r="V92" s="126"/>
    </row>
    <row r="93" spans="1:22" ht="19.5" customHeight="1" x14ac:dyDescent="0.3">
      <c r="A93" s="10" t="s">
        <v>223</v>
      </c>
      <c r="B93" s="62" t="s">
        <v>159</v>
      </c>
      <c r="C93" s="8" t="s">
        <v>153</v>
      </c>
      <c r="D93" s="18">
        <v>1520</v>
      </c>
      <c r="E93" s="23">
        <v>1480</v>
      </c>
      <c r="F93" s="27">
        <v>1400</v>
      </c>
      <c r="G93" s="252"/>
      <c r="H93" s="253"/>
      <c r="I93" s="253"/>
      <c r="J93" s="253"/>
      <c r="K93" s="253"/>
      <c r="L93" s="253"/>
      <c r="M93" s="253"/>
      <c r="N93" s="253"/>
      <c r="O93" s="253"/>
      <c r="P93" s="253"/>
      <c r="Q93" s="242">
        <f>G93*D93</f>
        <v>0</v>
      </c>
      <c r="R93" s="243"/>
      <c r="S93" s="123">
        <f>E93*G93</f>
        <v>0</v>
      </c>
      <c r="T93" s="124"/>
      <c r="U93" s="125">
        <f>F93*G93</f>
        <v>0</v>
      </c>
      <c r="V93" s="126"/>
    </row>
    <row r="94" spans="1:22" ht="25.5" customHeight="1" x14ac:dyDescent="0.3">
      <c r="A94" s="259" t="s">
        <v>160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65"/>
      <c r="R94" s="66"/>
      <c r="S94" s="67"/>
      <c r="T94" s="68"/>
      <c r="U94" s="69"/>
      <c r="V94" s="70"/>
    </row>
    <row r="95" spans="1:22" ht="18.75" x14ac:dyDescent="0.3">
      <c r="A95" s="10" t="s">
        <v>224</v>
      </c>
      <c r="B95" s="62" t="s">
        <v>162</v>
      </c>
      <c r="C95" s="8" t="s">
        <v>40</v>
      </c>
      <c r="D95" s="18">
        <v>840</v>
      </c>
      <c r="E95" s="23">
        <v>815</v>
      </c>
      <c r="F95" s="27">
        <v>765</v>
      </c>
      <c r="G95" s="252"/>
      <c r="H95" s="253"/>
      <c r="I95" s="253"/>
      <c r="J95" s="253"/>
      <c r="K95" s="253"/>
      <c r="L95" s="253"/>
      <c r="M95" s="253"/>
      <c r="N95" s="253"/>
      <c r="O95" s="253"/>
      <c r="P95" s="253"/>
      <c r="Q95" s="242">
        <f>G95*D95</f>
        <v>0</v>
      </c>
      <c r="R95" s="243"/>
      <c r="S95" s="123">
        <f>E95*G95</f>
        <v>0</v>
      </c>
      <c r="T95" s="124"/>
      <c r="U95" s="125">
        <f>F95*G95</f>
        <v>0</v>
      </c>
      <c r="V95" s="126"/>
    </row>
    <row r="96" spans="1:22" ht="18.75" x14ac:dyDescent="0.3">
      <c r="A96" s="10" t="s">
        <v>225</v>
      </c>
      <c r="B96" s="58" t="s">
        <v>184</v>
      </c>
      <c r="C96" s="8" t="s">
        <v>40</v>
      </c>
      <c r="D96" s="18">
        <v>800</v>
      </c>
      <c r="E96" s="23">
        <v>775</v>
      </c>
      <c r="F96" s="27">
        <v>725</v>
      </c>
      <c r="G96" s="252"/>
      <c r="H96" s="253"/>
      <c r="I96" s="253"/>
      <c r="J96" s="253"/>
      <c r="K96" s="253"/>
      <c r="L96" s="253"/>
      <c r="M96" s="253"/>
      <c r="N96" s="253"/>
      <c r="O96" s="253"/>
      <c r="P96" s="253"/>
      <c r="Q96" s="242">
        <f>G96*D96</f>
        <v>0</v>
      </c>
      <c r="R96" s="243"/>
      <c r="S96" s="123">
        <f>E96*G96</f>
        <v>0</v>
      </c>
      <c r="T96" s="124"/>
      <c r="U96" s="125">
        <f>F96*G96</f>
        <v>0</v>
      </c>
      <c r="V96" s="126"/>
    </row>
    <row r="97" spans="1:22" ht="17.25" customHeight="1" x14ac:dyDescent="0.3">
      <c r="A97" s="10" t="s">
        <v>226</v>
      </c>
      <c r="B97" s="62" t="s">
        <v>163</v>
      </c>
      <c r="C97" s="8" t="s">
        <v>40</v>
      </c>
      <c r="D97" s="18">
        <v>800</v>
      </c>
      <c r="E97" s="23">
        <v>775</v>
      </c>
      <c r="F97" s="27">
        <v>725</v>
      </c>
      <c r="G97" s="252"/>
      <c r="H97" s="253"/>
      <c r="I97" s="253"/>
      <c r="J97" s="253"/>
      <c r="K97" s="253"/>
      <c r="L97" s="253"/>
      <c r="M97" s="253"/>
      <c r="N97" s="253"/>
      <c r="O97" s="253"/>
      <c r="P97" s="253"/>
      <c r="Q97" s="242">
        <f>G97*D97</f>
        <v>0</v>
      </c>
      <c r="R97" s="243"/>
      <c r="S97" s="123">
        <f>E97*G97</f>
        <v>0</v>
      </c>
      <c r="T97" s="124"/>
      <c r="U97" s="125">
        <f>F97*G97</f>
        <v>0</v>
      </c>
      <c r="V97" s="126"/>
    </row>
    <row r="98" spans="1:22" ht="25.5" customHeight="1" x14ac:dyDescent="0.3">
      <c r="A98" s="259" t="s">
        <v>258</v>
      </c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1"/>
      <c r="Q98" s="85"/>
      <c r="R98" s="86"/>
      <c r="S98" s="81"/>
      <c r="T98" s="82"/>
      <c r="U98" s="83"/>
      <c r="V98" s="84"/>
    </row>
    <row r="99" spans="1:22" ht="18.75" x14ac:dyDescent="0.3">
      <c r="A99" s="10" t="s">
        <v>259</v>
      </c>
      <c r="B99" s="62" t="s">
        <v>262</v>
      </c>
      <c r="C99" s="4" t="s">
        <v>38</v>
      </c>
      <c r="D99" s="18">
        <v>1520</v>
      </c>
      <c r="E99" s="23">
        <v>1480</v>
      </c>
      <c r="F99" s="27">
        <v>1400</v>
      </c>
      <c r="G99" s="252"/>
      <c r="H99" s="253"/>
      <c r="I99" s="253"/>
      <c r="J99" s="253"/>
      <c r="K99" s="253"/>
      <c r="L99" s="253"/>
      <c r="M99" s="253"/>
      <c r="N99" s="253"/>
      <c r="O99" s="253"/>
      <c r="P99" s="255"/>
      <c r="Q99" s="242">
        <f>G99*D99</f>
        <v>0</v>
      </c>
      <c r="R99" s="243"/>
      <c r="S99" s="123">
        <f>E99*G99</f>
        <v>0</v>
      </c>
      <c r="T99" s="124"/>
      <c r="U99" s="125">
        <f>F99*G99</f>
        <v>0</v>
      </c>
      <c r="V99" s="126"/>
    </row>
    <row r="100" spans="1:22" ht="18.75" x14ac:dyDescent="0.3">
      <c r="A100" s="10" t="s">
        <v>307</v>
      </c>
      <c r="B100" s="62" t="s">
        <v>308</v>
      </c>
      <c r="C100" s="4" t="s">
        <v>310</v>
      </c>
      <c r="D100" s="18">
        <v>3600</v>
      </c>
      <c r="E100" s="23">
        <v>3510</v>
      </c>
      <c r="F100" s="27">
        <v>3330</v>
      </c>
      <c r="G100" s="252"/>
      <c r="H100" s="253"/>
      <c r="I100" s="253"/>
      <c r="J100" s="253"/>
      <c r="K100" s="253"/>
      <c r="L100" s="253"/>
      <c r="M100" s="253"/>
      <c r="N100" s="253"/>
      <c r="O100" s="253"/>
      <c r="P100" s="255"/>
      <c r="Q100" s="242">
        <f>G100*D100</f>
        <v>0</v>
      </c>
      <c r="R100" s="243"/>
      <c r="S100" s="123">
        <f>E100*G100</f>
        <v>0</v>
      </c>
      <c r="T100" s="124"/>
      <c r="U100" s="125">
        <f>F100*G100</f>
        <v>0</v>
      </c>
      <c r="V100" s="126"/>
    </row>
    <row r="101" spans="1:22" ht="18.75" x14ac:dyDescent="0.3">
      <c r="A101" s="10" t="s">
        <v>260</v>
      </c>
      <c r="B101" s="62" t="s">
        <v>262</v>
      </c>
      <c r="C101" s="4" t="s">
        <v>39</v>
      </c>
      <c r="D101" s="89">
        <v>1600</v>
      </c>
      <c r="E101" s="23">
        <v>1550</v>
      </c>
      <c r="F101" s="27">
        <v>1450</v>
      </c>
      <c r="G101" s="252"/>
      <c r="H101" s="253"/>
      <c r="I101" s="253"/>
      <c r="J101" s="253"/>
      <c r="K101" s="253"/>
      <c r="L101" s="253"/>
      <c r="M101" s="253"/>
      <c r="N101" s="253"/>
      <c r="O101" s="253"/>
      <c r="P101" s="255"/>
      <c r="Q101" s="242">
        <f>G101*D101</f>
        <v>0</v>
      </c>
      <c r="R101" s="243"/>
      <c r="S101" s="123">
        <f>E101*G101</f>
        <v>0</v>
      </c>
      <c r="T101" s="124"/>
      <c r="U101" s="125">
        <f t="shared" ref="U101:U103" si="13">F101*G101</f>
        <v>0</v>
      </c>
      <c r="V101" s="126"/>
    </row>
    <row r="102" spans="1:22" ht="18.75" x14ac:dyDescent="0.3">
      <c r="A102" s="10" t="s">
        <v>261</v>
      </c>
      <c r="B102" s="62" t="s">
        <v>263</v>
      </c>
      <c r="C102" s="8" t="s">
        <v>153</v>
      </c>
      <c r="D102" s="89">
        <v>2240</v>
      </c>
      <c r="E102" s="23">
        <v>2190</v>
      </c>
      <c r="F102" s="27">
        <v>2090</v>
      </c>
      <c r="G102" s="252"/>
      <c r="H102" s="253"/>
      <c r="I102" s="253"/>
      <c r="J102" s="253"/>
      <c r="K102" s="253"/>
      <c r="L102" s="253"/>
      <c r="M102" s="253"/>
      <c r="N102" s="253"/>
      <c r="O102" s="253"/>
      <c r="P102" s="255"/>
      <c r="Q102" s="242">
        <f>G102*D102</f>
        <v>0</v>
      </c>
      <c r="R102" s="243"/>
      <c r="S102" s="123">
        <f>E102*G102</f>
        <v>0</v>
      </c>
      <c r="T102" s="124"/>
      <c r="U102" s="125">
        <f t="shared" si="13"/>
        <v>0</v>
      </c>
      <c r="V102" s="126"/>
    </row>
    <row r="103" spans="1:22" ht="21" customHeight="1" x14ac:dyDescent="0.3">
      <c r="A103" s="10" t="s">
        <v>264</v>
      </c>
      <c r="B103" s="62" t="s">
        <v>265</v>
      </c>
      <c r="C103" s="8" t="s">
        <v>40</v>
      </c>
      <c r="D103" s="18">
        <v>1280</v>
      </c>
      <c r="E103" s="23">
        <v>1230</v>
      </c>
      <c r="F103" s="27">
        <v>1130</v>
      </c>
      <c r="G103" s="252"/>
      <c r="H103" s="253"/>
      <c r="I103" s="253"/>
      <c r="J103" s="253"/>
      <c r="K103" s="253"/>
      <c r="L103" s="253"/>
      <c r="M103" s="253"/>
      <c r="N103" s="253"/>
      <c r="O103" s="253"/>
      <c r="P103" s="255"/>
      <c r="Q103" s="242">
        <f>G103*D103</f>
        <v>0</v>
      </c>
      <c r="R103" s="243"/>
      <c r="S103" s="123">
        <f>E103*G103</f>
        <v>0</v>
      </c>
      <c r="T103" s="124"/>
      <c r="U103" s="125">
        <f t="shared" si="13"/>
        <v>0</v>
      </c>
      <c r="V103" s="126"/>
    </row>
    <row r="104" spans="1:22" ht="21" x14ac:dyDescent="0.3">
      <c r="A104" s="262" t="s">
        <v>331</v>
      </c>
      <c r="B104" s="262"/>
      <c r="C104" s="262"/>
      <c r="D104" s="262"/>
      <c r="E104" s="262"/>
      <c r="F104" s="262"/>
      <c r="G104" s="128" t="s">
        <v>164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65"/>
      <c r="R104" s="66"/>
      <c r="S104" s="67"/>
      <c r="T104" s="68"/>
      <c r="U104" s="69"/>
      <c r="V104" s="70"/>
    </row>
    <row r="105" spans="1:22" ht="18.75" x14ac:dyDescent="0.3">
      <c r="A105" s="353"/>
      <c r="B105" s="353"/>
      <c r="C105" s="353"/>
      <c r="D105" s="353"/>
      <c r="E105" s="353"/>
      <c r="F105" s="353"/>
      <c r="G105" s="130" t="s">
        <v>33</v>
      </c>
      <c r="H105" s="130"/>
      <c r="I105" s="130"/>
      <c r="J105" s="130"/>
      <c r="K105" s="130"/>
      <c r="L105" s="130"/>
      <c r="M105" s="130"/>
      <c r="N105" s="130"/>
      <c r="O105" s="130"/>
      <c r="P105" s="108"/>
      <c r="Q105" s="65"/>
      <c r="R105" s="66"/>
      <c r="S105" s="67"/>
      <c r="T105" s="68"/>
      <c r="U105" s="69"/>
      <c r="V105" s="70"/>
    </row>
    <row r="106" spans="1:22" ht="18.75" x14ac:dyDescent="0.3">
      <c r="A106" s="12" t="s">
        <v>103</v>
      </c>
      <c r="B106" s="254" t="s">
        <v>304</v>
      </c>
      <c r="C106" s="254"/>
      <c r="D106" s="20">
        <v>1300</v>
      </c>
      <c r="E106" s="25">
        <v>1240</v>
      </c>
      <c r="F106" s="29">
        <v>1120</v>
      </c>
      <c r="G106" s="107"/>
      <c r="H106" s="107"/>
      <c r="I106" s="107"/>
      <c r="J106" s="107"/>
      <c r="K106" s="107"/>
      <c r="L106" s="107"/>
      <c r="M106" s="107"/>
      <c r="N106" s="107"/>
      <c r="O106" s="107"/>
      <c r="P106" s="252"/>
      <c r="Q106" s="242">
        <f>G106*D106</f>
        <v>0</v>
      </c>
      <c r="R106" s="243"/>
      <c r="S106" s="123">
        <f>E106*G106</f>
        <v>0</v>
      </c>
      <c r="T106" s="124"/>
      <c r="U106" s="125">
        <f>F106*G106</f>
        <v>0</v>
      </c>
      <c r="V106" s="126"/>
    </row>
    <row r="107" spans="1:22" ht="18.75" x14ac:dyDescent="0.3">
      <c r="A107" s="12" t="s">
        <v>104</v>
      </c>
      <c r="B107" s="254" t="s">
        <v>274</v>
      </c>
      <c r="C107" s="254"/>
      <c r="D107" s="20">
        <v>1000</v>
      </c>
      <c r="E107" s="25">
        <v>960</v>
      </c>
      <c r="F107" s="29">
        <v>880</v>
      </c>
      <c r="G107" s="107"/>
      <c r="H107" s="107"/>
      <c r="I107" s="107"/>
      <c r="J107" s="107"/>
      <c r="K107" s="107"/>
      <c r="L107" s="107"/>
      <c r="M107" s="107"/>
      <c r="N107" s="107"/>
      <c r="O107" s="107"/>
      <c r="P107" s="252"/>
      <c r="Q107" s="242">
        <f>G107*D107</f>
        <v>0</v>
      </c>
      <c r="R107" s="243"/>
      <c r="S107" s="123">
        <f>E107*G107</f>
        <v>0</v>
      </c>
      <c r="T107" s="124"/>
      <c r="U107" s="125">
        <f>F107*G107</f>
        <v>0</v>
      </c>
      <c r="V107" s="126"/>
    </row>
    <row r="108" spans="1:22" ht="15.75" customHeight="1" x14ac:dyDescent="0.3">
      <c r="A108" s="10" t="s">
        <v>105</v>
      </c>
      <c r="B108" s="254" t="s">
        <v>275</v>
      </c>
      <c r="C108" s="254"/>
      <c r="D108" s="20">
        <v>1000</v>
      </c>
      <c r="E108" s="25">
        <v>960</v>
      </c>
      <c r="F108" s="29">
        <v>880</v>
      </c>
      <c r="G108" s="285"/>
      <c r="H108" s="285"/>
      <c r="I108" s="285"/>
      <c r="J108" s="285"/>
      <c r="K108" s="285"/>
      <c r="L108" s="285"/>
      <c r="M108" s="285"/>
      <c r="N108" s="285"/>
      <c r="O108" s="285"/>
      <c r="P108" s="333"/>
      <c r="Q108" s="242">
        <f>G108*D108</f>
        <v>0</v>
      </c>
      <c r="R108" s="243"/>
      <c r="S108" s="123">
        <f>E108*G108</f>
        <v>0</v>
      </c>
      <c r="T108" s="124"/>
      <c r="U108" s="125">
        <f>F108*G108</f>
        <v>0</v>
      </c>
      <c r="V108" s="126"/>
    </row>
    <row r="109" spans="1:22" ht="18.75" x14ac:dyDescent="0.3">
      <c r="A109" s="251"/>
      <c r="B109" s="251"/>
      <c r="C109" s="251"/>
      <c r="D109" s="251"/>
      <c r="E109" s="251"/>
      <c r="F109" s="251"/>
      <c r="G109" s="107" t="s">
        <v>32</v>
      </c>
      <c r="H109" s="107"/>
      <c r="I109" s="107"/>
      <c r="J109" s="107"/>
      <c r="K109" s="107"/>
      <c r="L109" s="107"/>
      <c r="M109" s="107"/>
      <c r="N109" s="107"/>
      <c r="O109" s="107"/>
      <c r="P109" s="252"/>
      <c r="Q109" s="65"/>
      <c r="R109" s="66"/>
      <c r="S109" s="67"/>
      <c r="T109" s="68"/>
      <c r="U109" s="69"/>
      <c r="V109" s="70"/>
    </row>
    <row r="110" spans="1:22" ht="18.75" x14ac:dyDescent="0.3">
      <c r="A110" s="10" t="s">
        <v>106</v>
      </c>
      <c r="B110" s="254" t="s">
        <v>276</v>
      </c>
      <c r="C110" s="254"/>
      <c r="D110" s="18">
        <v>4200</v>
      </c>
      <c r="E110" s="23">
        <v>4070</v>
      </c>
      <c r="F110" s="27">
        <v>3900</v>
      </c>
      <c r="G110" s="107"/>
      <c r="H110" s="107"/>
      <c r="I110" s="107"/>
      <c r="J110" s="107"/>
      <c r="K110" s="107"/>
      <c r="L110" s="107"/>
      <c r="M110" s="107"/>
      <c r="N110" s="107"/>
      <c r="O110" s="107"/>
      <c r="P110" s="252"/>
      <c r="Q110" s="242">
        <f>G110*D110</f>
        <v>0</v>
      </c>
      <c r="R110" s="243"/>
      <c r="S110" s="123">
        <f>E110*G110</f>
        <v>0</v>
      </c>
      <c r="T110" s="124"/>
      <c r="U110" s="125">
        <f>F110*G110</f>
        <v>0</v>
      </c>
      <c r="V110" s="126"/>
    </row>
    <row r="111" spans="1:22" ht="18.75" x14ac:dyDescent="0.3">
      <c r="A111" s="10" t="s">
        <v>107</v>
      </c>
      <c r="B111" s="254" t="s">
        <v>277</v>
      </c>
      <c r="C111" s="254"/>
      <c r="D111" s="18">
        <v>4200</v>
      </c>
      <c r="E111" s="23">
        <v>4070</v>
      </c>
      <c r="F111" s="27">
        <v>3900</v>
      </c>
      <c r="G111" s="107"/>
      <c r="H111" s="107"/>
      <c r="I111" s="107"/>
      <c r="J111" s="107"/>
      <c r="K111" s="107"/>
      <c r="L111" s="107"/>
      <c r="M111" s="107"/>
      <c r="N111" s="107"/>
      <c r="O111" s="107"/>
      <c r="P111" s="252"/>
      <c r="Q111" s="242">
        <f>G111*D111</f>
        <v>0</v>
      </c>
      <c r="R111" s="243"/>
      <c r="S111" s="123">
        <f>E111*G111</f>
        <v>0</v>
      </c>
      <c r="T111" s="124"/>
      <c r="U111" s="125">
        <f>F111*G111</f>
        <v>0</v>
      </c>
      <c r="V111" s="126"/>
    </row>
    <row r="112" spans="1:22" ht="15.75" customHeight="1" x14ac:dyDescent="0.3">
      <c r="A112" s="10" t="s">
        <v>108</v>
      </c>
      <c r="B112" s="254" t="s">
        <v>278</v>
      </c>
      <c r="C112" s="254"/>
      <c r="D112" s="18">
        <v>4500</v>
      </c>
      <c r="E112" s="23">
        <v>4360</v>
      </c>
      <c r="F112" s="27">
        <v>4180</v>
      </c>
      <c r="G112" s="107"/>
      <c r="H112" s="107"/>
      <c r="I112" s="107"/>
      <c r="J112" s="107"/>
      <c r="K112" s="107"/>
      <c r="L112" s="107"/>
      <c r="M112" s="107"/>
      <c r="N112" s="107"/>
      <c r="O112" s="107"/>
      <c r="P112" s="252"/>
      <c r="Q112" s="242">
        <f>G112*D112</f>
        <v>0</v>
      </c>
      <c r="R112" s="243"/>
      <c r="S112" s="123">
        <f>E112*G112</f>
        <v>0</v>
      </c>
      <c r="T112" s="124"/>
      <c r="U112" s="125">
        <f>F112*G112</f>
        <v>0</v>
      </c>
      <c r="V112" s="126"/>
    </row>
    <row r="113" spans="1:22" ht="18.75" x14ac:dyDescent="0.3">
      <c r="A113" s="251"/>
      <c r="B113" s="251"/>
      <c r="C113" s="251"/>
      <c r="D113" s="251"/>
      <c r="E113" s="251"/>
      <c r="F113" s="251"/>
      <c r="G113" s="107" t="s">
        <v>31</v>
      </c>
      <c r="H113" s="107"/>
      <c r="I113" s="107"/>
      <c r="J113" s="107"/>
      <c r="K113" s="107"/>
      <c r="L113" s="107"/>
      <c r="M113" s="107"/>
      <c r="N113" s="107"/>
      <c r="O113" s="107"/>
      <c r="P113" s="252"/>
      <c r="Q113" s="65"/>
      <c r="R113" s="66"/>
      <c r="S113" s="67"/>
      <c r="T113" s="68"/>
      <c r="U113" s="69"/>
      <c r="V113" s="70"/>
    </row>
    <row r="114" spans="1:22" ht="18.75" x14ac:dyDescent="0.3">
      <c r="A114" s="10" t="s">
        <v>109</v>
      </c>
      <c r="B114" s="254" t="s">
        <v>279</v>
      </c>
      <c r="C114" s="254"/>
      <c r="D114" s="18">
        <v>5500</v>
      </c>
      <c r="E114" s="23">
        <v>5330</v>
      </c>
      <c r="F114" s="27">
        <v>5100</v>
      </c>
      <c r="G114" s="107"/>
      <c r="H114" s="107"/>
      <c r="I114" s="107"/>
      <c r="J114" s="107"/>
      <c r="K114" s="107"/>
      <c r="L114" s="107"/>
      <c r="M114" s="107"/>
      <c r="N114" s="107"/>
      <c r="O114" s="107"/>
      <c r="P114" s="252"/>
      <c r="Q114" s="242">
        <f>G114*D114</f>
        <v>0</v>
      </c>
      <c r="R114" s="243"/>
      <c r="S114" s="123">
        <f>E114*G114</f>
        <v>0</v>
      </c>
      <c r="T114" s="124"/>
      <c r="U114" s="125">
        <f>F114*G114</f>
        <v>0</v>
      </c>
      <c r="V114" s="126"/>
    </row>
    <row r="115" spans="1:22" ht="15.75" customHeight="1" x14ac:dyDescent="0.3">
      <c r="A115" s="10" t="s">
        <v>110</v>
      </c>
      <c r="B115" s="254" t="s">
        <v>280</v>
      </c>
      <c r="C115" s="254"/>
      <c r="D115" s="18">
        <v>4800</v>
      </c>
      <c r="E115" s="23">
        <v>4650</v>
      </c>
      <c r="F115" s="27">
        <v>4460</v>
      </c>
      <c r="G115" s="107"/>
      <c r="H115" s="107"/>
      <c r="I115" s="107"/>
      <c r="J115" s="107"/>
      <c r="K115" s="107"/>
      <c r="L115" s="107"/>
      <c r="M115" s="107"/>
      <c r="N115" s="107"/>
      <c r="O115" s="107"/>
      <c r="P115" s="252"/>
      <c r="Q115" s="242">
        <f>G115*D115</f>
        <v>0</v>
      </c>
      <c r="R115" s="243"/>
      <c r="S115" s="123">
        <f>E115*G115</f>
        <v>0</v>
      </c>
      <c r="T115" s="124"/>
      <c r="U115" s="125">
        <f>F115*G115</f>
        <v>0</v>
      </c>
      <c r="V115" s="126"/>
    </row>
    <row r="116" spans="1:22" ht="18.75" x14ac:dyDescent="0.3">
      <c r="A116" s="251"/>
      <c r="B116" s="251"/>
      <c r="C116" s="251"/>
      <c r="D116" s="251"/>
      <c r="E116" s="251"/>
      <c r="F116" s="251"/>
      <c r="G116" s="107" t="s">
        <v>60</v>
      </c>
      <c r="H116" s="107"/>
      <c r="I116" s="107"/>
      <c r="J116" s="107"/>
      <c r="K116" s="107"/>
      <c r="L116" s="107"/>
      <c r="M116" s="107"/>
      <c r="N116" s="107"/>
      <c r="O116" s="107"/>
      <c r="P116" s="252"/>
      <c r="Q116" s="65"/>
      <c r="R116" s="66"/>
      <c r="S116" s="67"/>
      <c r="T116" s="68"/>
      <c r="U116" s="69"/>
      <c r="V116" s="70"/>
    </row>
    <row r="117" spans="1:22" ht="18.75" x14ac:dyDescent="0.3">
      <c r="A117" s="10" t="s">
        <v>111</v>
      </c>
      <c r="B117" s="254" t="s">
        <v>281</v>
      </c>
      <c r="C117" s="254"/>
      <c r="D117" s="18">
        <v>3200</v>
      </c>
      <c r="E117" s="23">
        <v>3100</v>
      </c>
      <c r="F117" s="27">
        <v>2970</v>
      </c>
      <c r="G117" s="107"/>
      <c r="H117" s="107"/>
      <c r="I117" s="107"/>
      <c r="J117" s="107"/>
      <c r="K117" s="107"/>
      <c r="L117" s="107"/>
      <c r="M117" s="107"/>
      <c r="N117" s="107"/>
      <c r="O117" s="107"/>
      <c r="P117" s="252"/>
      <c r="Q117" s="110">
        <f>G117*D117</f>
        <v>0</v>
      </c>
      <c r="R117" s="111"/>
      <c r="S117" s="123">
        <f>E117*G117</f>
        <v>0</v>
      </c>
      <c r="T117" s="124"/>
      <c r="U117" s="125">
        <f>F117*G117</f>
        <v>0</v>
      </c>
      <c r="V117" s="126"/>
    </row>
    <row r="118" spans="1:22" ht="21.75" customHeight="1" x14ac:dyDescent="0.3">
      <c r="A118" s="10" t="s">
        <v>112</v>
      </c>
      <c r="B118" s="254" t="s">
        <v>282</v>
      </c>
      <c r="C118" s="254"/>
      <c r="D118" s="18">
        <v>3700</v>
      </c>
      <c r="E118" s="23">
        <v>3550</v>
      </c>
      <c r="F118" s="27">
        <v>3440</v>
      </c>
      <c r="G118" s="107"/>
      <c r="H118" s="107"/>
      <c r="I118" s="107"/>
      <c r="J118" s="107"/>
      <c r="K118" s="107"/>
      <c r="L118" s="107"/>
      <c r="M118" s="107"/>
      <c r="N118" s="107"/>
      <c r="O118" s="107"/>
      <c r="P118" s="252"/>
      <c r="Q118" s="242">
        <f>G118*D118</f>
        <v>0</v>
      </c>
      <c r="R118" s="243"/>
      <c r="S118" s="123">
        <f>E118*G118</f>
        <v>0</v>
      </c>
      <c r="T118" s="124"/>
      <c r="U118" s="125">
        <f>F118*G118</f>
        <v>0</v>
      </c>
      <c r="V118" s="126"/>
    </row>
    <row r="119" spans="1:22" ht="21.75" customHeight="1" thickBot="1" x14ac:dyDescent="0.35">
      <c r="A119" s="38" t="s">
        <v>113</v>
      </c>
      <c r="B119" s="327" t="s">
        <v>283</v>
      </c>
      <c r="C119" s="327"/>
      <c r="D119" s="102">
        <v>3800</v>
      </c>
      <c r="E119" s="103">
        <v>3650</v>
      </c>
      <c r="F119" s="104">
        <v>3500</v>
      </c>
      <c r="G119" s="263"/>
      <c r="H119" s="263"/>
      <c r="I119" s="263"/>
      <c r="J119" s="263"/>
      <c r="K119" s="263"/>
      <c r="L119" s="263"/>
      <c r="M119" s="263"/>
      <c r="N119" s="263"/>
      <c r="O119" s="263"/>
      <c r="P119" s="264"/>
      <c r="Q119" s="242">
        <f>G119*D119</f>
        <v>0</v>
      </c>
      <c r="R119" s="243"/>
      <c r="S119" s="155">
        <f>E119*G119</f>
        <v>0</v>
      </c>
      <c r="T119" s="156"/>
      <c r="U119" s="157">
        <f>F119*G119</f>
        <v>0</v>
      </c>
      <c r="V119" s="158"/>
    </row>
    <row r="120" spans="1:22" ht="36" customHeight="1" thickBot="1" x14ac:dyDescent="0.4">
      <c r="A120" s="256" t="s">
        <v>240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8"/>
      <c r="Q120" s="112">
        <f>Q119+Q118+Q117+Q115+Q114+Q112+Q111+Q110+Q108+Q107+Q106+Q103+Q102+Q101+Q100+Q99+Q97+Q96+Q95+Q93+Q92+Q91+Q90+Q89+Q87+Q86+Q85+Q84+Q83+Q82+Q81</f>
        <v>0</v>
      </c>
      <c r="R120" s="114"/>
      <c r="S120" s="120">
        <f>S119+S118+S117+S115+S114+S112+S111+S110+S108+S107+S106+S103+S102+S101+S100+S99+S97+S96+S95+S93+S92+S91+S90+S89+S87+S86+S85+S84+S83+S82+S81</f>
        <v>0</v>
      </c>
      <c r="T120" s="121"/>
      <c r="U120" s="195">
        <f>U119+U118+U117+U115+U114+U112+U111+U110+U108+U107+U106+U103+U102+U101+U100+U99+U97+U96+U95+U93+U92+U91+U90+U89+U87+U86+U85+U84+U83+U82+U81</f>
        <v>0</v>
      </c>
      <c r="V120" s="196"/>
    </row>
    <row r="121" spans="1:22" ht="35.25" customHeight="1" thickBot="1" x14ac:dyDescent="0.35">
      <c r="A121" s="292" t="s">
        <v>165</v>
      </c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197"/>
      <c r="R121" s="198"/>
      <c r="S121" s="190"/>
      <c r="T121" s="191"/>
      <c r="U121" s="191"/>
      <c r="V121" s="192"/>
    </row>
    <row r="122" spans="1:22" ht="26.25" customHeight="1" thickBot="1" x14ac:dyDescent="0.35">
      <c r="A122" s="341" t="s">
        <v>170</v>
      </c>
      <c r="B122" s="342"/>
      <c r="C122" s="342"/>
      <c r="D122" s="342"/>
      <c r="E122" s="342"/>
      <c r="F122" s="342"/>
      <c r="G122" s="343" t="s">
        <v>5</v>
      </c>
      <c r="H122" s="344"/>
      <c r="I122" s="344"/>
      <c r="J122" s="344"/>
      <c r="K122" s="344"/>
      <c r="L122" s="344"/>
      <c r="M122" s="344"/>
      <c r="N122" s="344"/>
      <c r="O122" s="344"/>
      <c r="P122" s="344"/>
      <c r="Q122" s="131"/>
      <c r="R122" s="132"/>
      <c r="S122" s="132"/>
      <c r="T122" s="132"/>
      <c r="U122" s="132"/>
      <c r="V122" s="133"/>
    </row>
    <row r="123" spans="1:22" ht="18.75" x14ac:dyDescent="0.3">
      <c r="A123" s="10" t="s">
        <v>119</v>
      </c>
      <c r="B123" s="59" t="s">
        <v>285</v>
      </c>
      <c r="C123" s="1" t="s">
        <v>54</v>
      </c>
      <c r="D123" s="18">
        <v>1300</v>
      </c>
      <c r="E123" s="23">
        <v>1240</v>
      </c>
      <c r="F123" s="27">
        <v>1120</v>
      </c>
      <c r="G123" s="107"/>
      <c r="H123" s="107"/>
      <c r="I123" s="107"/>
      <c r="J123" s="107"/>
      <c r="K123" s="107"/>
      <c r="L123" s="107"/>
      <c r="M123" s="107"/>
      <c r="N123" s="107"/>
      <c r="O123" s="107"/>
      <c r="P123" s="252"/>
      <c r="Q123" s="238">
        <f>G123*D123</f>
        <v>0</v>
      </c>
      <c r="R123" s="239"/>
      <c r="S123" s="200">
        <f>E123*G123</f>
        <v>0</v>
      </c>
      <c r="T123" s="201"/>
      <c r="U123" s="142">
        <f>F123*G123</f>
        <v>0</v>
      </c>
      <c r="V123" s="143"/>
    </row>
    <row r="124" spans="1:22" ht="18.75" x14ac:dyDescent="0.3">
      <c r="A124" s="10" t="s">
        <v>120</v>
      </c>
      <c r="B124" s="59" t="s">
        <v>285</v>
      </c>
      <c r="C124" s="13" t="s">
        <v>53</v>
      </c>
      <c r="D124" s="18">
        <v>1300</v>
      </c>
      <c r="E124" s="23">
        <v>1240</v>
      </c>
      <c r="F124" s="27">
        <v>1120</v>
      </c>
      <c r="G124" s="107"/>
      <c r="H124" s="107"/>
      <c r="I124" s="107"/>
      <c r="J124" s="107"/>
      <c r="K124" s="107"/>
      <c r="L124" s="107"/>
      <c r="M124" s="107"/>
      <c r="N124" s="107"/>
      <c r="O124" s="107"/>
      <c r="P124" s="252"/>
      <c r="Q124" s="110">
        <f>G124*D124</f>
        <v>0</v>
      </c>
      <c r="R124" s="111"/>
      <c r="S124" s="123">
        <f>E124*G124</f>
        <v>0</v>
      </c>
      <c r="T124" s="124"/>
      <c r="U124" s="125">
        <f>F124*G124</f>
        <v>0</v>
      </c>
      <c r="V124" s="126"/>
    </row>
    <row r="125" spans="1:22" ht="18.75" x14ac:dyDescent="0.3">
      <c r="A125" s="10" t="s">
        <v>121</v>
      </c>
      <c r="B125" s="59" t="s">
        <v>285</v>
      </c>
      <c r="C125" s="1" t="s">
        <v>39</v>
      </c>
      <c r="D125" s="18">
        <v>1300</v>
      </c>
      <c r="E125" s="23">
        <v>1240</v>
      </c>
      <c r="F125" s="27">
        <v>1120</v>
      </c>
      <c r="G125" s="107"/>
      <c r="H125" s="107"/>
      <c r="I125" s="107"/>
      <c r="J125" s="107"/>
      <c r="K125" s="107"/>
      <c r="L125" s="107"/>
      <c r="M125" s="107"/>
      <c r="N125" s="107"/>
      <c r="O125" s="107"/>
      <c r="P125" s="252"/>
      <c r="Q125" s="110">
        <f>G125*D125</f>
        <v>0</v>
      </c>
      <c r="R125" s="111"/>
      <c r="S125" s="123">
        <f>E125*G125</f>
        <v>0</v>
      </c>
      <c r="T125" s="124"/>
      <c r="U125" s="125">
        <f>F125*G125</f>
        <v>0</v>
      </c>
      <c r="V125" s="126"/>
    </row>
    <row r="126" spans="1:22" ht="19.5" customHeight="1" x14ac:dyDescent="0.3">
      <c r="A126" s="10" t="s">
        <v>122</v>
      </c>
      <c r="B126" s="59" t="s">
        <v>284</v>
      </c>
      <c r="C126" s="1" t="s">
        <v>54</v>
      </c>
      <c r="D126" s="18">
        <v>1300</v>
      </c>
      <c r="E126" s="23">
        <v>1240</v>
      </c>
      <c r="F126" s="27">
        <v>1120</v>
      </c>
      <c r="G126" s="107"/>
      <c r="H126" s="107"/>
      <c r="I126" s="107"/>
      <c r="J126" s="107"/>
      <c r="K126" s="107"/>
      <c r="L126" s="107"/>
      <c r="M126" s="107"/>
      <c r="N126" s="107"/>
      <c r="O126" s="107"/>
      <c r="P126" s="252"/>
      <c r="Q126" s="110">
        <f>G126*D126</f>
        <v>0</v>
      </c>
      <c r="R126" s="111"/>
      <c r="S126" s="123">
        <f>E126*G126</f>
        <v>0</v>
      </c>
      <c r="T126" s="124"/>
      <c r="U126" s="125">
        <f>F126*G126</f>
        <v>0</v>
      </c>
      <c r="V126" s="126"/>
    </row>
    <row r="127" spans="1:22" ht="21" customHeight="1" x14ac:dyDescent="0.3">
      <c r="A127" s="259" t="s">
        <v>129</v>
      </c>
      <c r="B127" s="260"/>
      <c r="C127" s="260"/>
      <c r="D127" s="260"/>
      <c r="E127" s="260"/>
      <c r="F127" s="335"/>
      <c r="G127" s="108" t="s">
        <v>201</v>
      </c>
      <c r="H127" s="269"/>
      <c r="I127" s="108" t="s">
        <v>128</v>
      </c>
      <c r="J127" s="269"/>
      <c r="K127" s="108" t="s">
        <v>202</v>
      </c>
      <c r="L127" s="269"/>
      <c r="M127" s="108" t="s">
        <v>203</v>
      </c>
      <c r="N127" s="269"/>
      <c r="O127" s="108" t="s">
        <v>204</v>
      </c>
      <c r="P127" s="246"/>
      <c r="Q127" s="65"/>
      <c r="R127" s="66"/>
      <c r="S127" s="67"/>
      <c r="T127" s="68"/>
      <c r="U127" s="69"/>
      <c r="V127" s="70"/>
    </row>
    <row r="128" spans="1:22" ht="15.75" customHeight="1" x14ac:dyDescent="0.3">
      <c r="A128" s="10" t="s">
        <v>127</v>
      </c>
      <c r="B128" s="254" t="s">
        <v>126</v>
      </c>
      <c r="C128" s="254"/>
      <c r="D128" s="42">
        <v>1800</v>
      </c>
      <c r="E128" s="43">
        <v>1750</v>
      </c>
      <c r="F128" s="44">
        <v>1650</v>
      </c>
      <c r="G128" s="107"/>
      <c r="H128" s="107"/>
      <c r="I128" s="107"/>
      <c r="J128" s="107"/>
      <c r="K128" s="107"/>
      <c r="L128" s="107"/>
      <c r="M128" s="107"/>
      <c r="N128" s="107"/>
      <c r="O128" s="247" t="s">
        <v>25</v>
      </c>
      <c r="P128" s="248"/>
      <c r="Q128" s="110">
        <f>(G128+I128+K128+M128)*D128</f>
        <v>0</v>
      </c>
      <c r="R128" s="111"/>
      <c r="S128" s="123">
        <f>E128*(G128+I128+K128+M128)</f>
        <v>0</v>
      </c>
      <c r="T128" s="124"/>
      <c r="U128" s="125">
        <f>F128*(G128+I128+K128+M128)</f>
        <v>0</v>
      </c>
      <c r="V128" s="126"/>
    </row>
    <row r="129" spans="1:22" ht="15.75" customHeight="1" x14ac:dyDescent="0.3">
      <c r="A129" s="10" t="s">
        <v>134</v>
      </c>
      <c r="B129" s="339" t="s">
        <v>227</v>
      </c>
      <c r="C129" s="340"/>
      <c r="D129" s="42">
        <v>1350</v>
      </c>
      <c r="E129" s="43">
        <v>1310</v>
      </c>
      <c r="F129" s="44">
        <v>1230</v>
      </c>
      <c r="G129" s="107"/>
      <c r="H129" s="107"/>
      <c r="I129" s="253"/>
      <c r="J129" s="282"/>
      <c r="K129" s="252"/>
      <c r="L129" s="282"/>
      <c r="M129" s="252"/>
      <c r="N129" s="282"/>
      <c r="O129" s="249"/>
      <c r="P129" s="250"/>
      <c r="Q129" s="110">
        <f>D129*(G129+I129+K129+M129)</f>
        <v>0</v>
      </c>
      <c r="R129" s="111"/>
      <c r="S129" s="123">
        <f>E129*(G129+I129+K129+M129)</f>
        <v>0</v>
      </c>
      <c r="T129" s="124"/>
      <c r="U129" s="125">
        <f>F129*(G129+I129+K129+M129)</f>
        <v>0</v>
      </c>
      <c r="V129" s="126"/>
    </row>
    <row r="130" spans="1:22" ht="15.75" customHeight="1" x14ac:dyDescent="0.3">
      <c r="A130" s="38" t="s">
        <v>228</v>
      </c>
      <c r="B130" s="327" t="s">
        <v>230</v>
      </c>
      <c r="C130" s="327"/>
      <c r="D130" s="45">
        <v>3920</v>
      </c>
      <c r="E130" s="46">
        <v>3820</v>
      </c>
      <c r="F130" s="47">
        <v>3620</v>
      </c>
      <c r="G130" s="264" t="s">
        <v>25</v>
      </c>
      <c r="H130" s="270"/>
      <c r="I130" s="270"/>
      <c r="J130" s="271"/>
      <c r="K130" s="333"/>
      <c r="L130" s="345"/>
      <c r="M130" s="333"/>
      <c r="N130" s="345"/>
      <c r="O130" s="333"/>
      <c r="P130" s="334"/>
      <c r="Q130" s="242">
        <f>(K130+M130+O130)*D130</f>
        <v>0</v>
      </c>
      <c r="R130" s="243"/>
      <c r="S130" s="123">
        <f>E130*(K130+M130+O130)</f>
        <v>0</v>
      </c>
      <c r="T130" s="124"/>
      <c r="U130" s="125">
        <f>F130*(K130+M130+O130)</f>
        <v>0</v>
      </c>
      <c r="V130" s="126"/>
    </row>
    <row r="131" spans="1:22" ht="15.75" customHeight="1" x14ac:dyDescent="0.3">
      <c r="A131" s="38" t="s">
        <v>229</v>
      </c>
      <c r="B131" s="327" t="s">
        <v>231</v>
      </c>
      <c r="C131" s="327"/>
      <c r="D131" s="45">
        <v>3920</v>
      </c>
      <c r="E131" s="46">
        <v>3820</v>
      </c>
      <c r="F131" s="47">
        <v>3620</v>
      </c>
      <c r="G131" s="264" t="s">
        <v>25</v>
      </c>
      <c r="H131" s="270"/>
      <c r="I131" s="270"/>
      <c r="J131" s="271"/>
      <c r="K131" s="252"/>
      <c r="L131" s="282"/>
      <c r="M131" s="252"/>
      <c r="N131" s="282"/>
      <c r="O131" s="333"/>
      <c r="P131" s="334"/>
      <c r="Q131" s="110">
        <f>(K131+M131+O131)*D131</f>
        <v>0</v>
      </c>
      <c r="R131" s="111"/>
      <c r="S131" s="123">
        <f>E131*(K131+M131+O131)</f>
        <v>0</v>
      </c>
      <c r="T131" s="124"/>
      <c r="U131" s="125">
        <f>F131*(K131+M131+O131)</f>
        <v>0</v>
      </c>
      <c r="V131" s="126"/>
    </row>
    <row r="132" spans="1:22" ht="15.75" customHeight="1" thickBot="1" x14ac:dyDescent="0.35">
      <c r="A132" s="38" t="s">
        <v>130</v>
      </c>
      <c r="B132" s="327" t="s">
        <v>131</v>
      </c>
      <c r="C132" s="327"/>
      <c r="D132" s="45">
        <v>7840</v>
      </c>
      <c r="E132" s="46">
        <v>7640</v>
      </c>
      <c r="F132" s="47">
        <v>7240</v>
      </c>
      <c r="G132" s="264" t="s">
        <v>25</v>
      </c>
      <c r="H132" s="270"/>
      <c r="I132" s="270"/>
      <c r="J132" s="271"/>
      <c r="K132" s="328"/>
      <c r="L132" s="364"/>
      <c r="M132" s="328"/>
      <c r="N132" s="364"/>
      <c r="O132" s="328"/>
      <c r="P132" s="329"/>
      <c r="Q132" s="217">
        <f>(K132+M132+O132)*D132</f>
        <v>0</v>
      </c>
      <c r="R132" s="218"/>
      <c r="S132" s="155">
        <f>E132*(K132+M132+O132)</f>
        <v>0</v>
      </c>
      <c r="T132" s="156"/>
      <c r="U132" s="157">
        <f>F132*(K132+M132+O132)</f>
        <v>0</v>
      </c>
      <c r="V132" s="158"/>
    </row>
    <row r="133" spans="1:22" ht="34.5" customHeight="1" thickBot="1" x14ac:dyDescent="0.4">
      <c r="A133" s="330" t="s">
        <v>241</v>
      </c>
      <c r="B133" s="331"/>
      <c r="C133" s="331"/>
      <c r="D133" s="331"/>
      <c r="E133" s="331"/>
      <c r="F133" s="331"/>
      <c r="G133" s="331"/>
      <c r="H133" s="331"/>
      <c r="I133" s="331"/>
      <c r="J133" s="331"/>
      <c r="K133" s="331"/>
      <c r="L133" s="331"/>
      <c r="M133" s="331"/>
      <c r="N133" s="331"/>
      <c r="O133" s="331"/>
      <c r="P133" s="332"/>
      <c r="Q133" s="112">
        <f>Q123+Q124+Q125+Q126+Q128+Q129+Q130+Q131+Q132</f>
        <v>0</v>
      </c>
      <c r="R133" s="114"/>
      <c r="S133" s="193">
        <f>S123+S124+S125+S126+S128+S129+S130+S131+S132</f>
        <v>0</v>
      </c>
      <c r="T133" s="194"/>
      <c r="U133" s="195">
        <f>U123+U124+U125+U126+U128+U129+U130+U131+U132</f>
        <v>0</v>
      </c>
      <c r="V133" s="196"/>
    </row>
    <row r="134" spans="1:22" ht="36" customHeight="1" thickBot="1" x14ac:dyDescent="0.35">
      <c r="A134" s="421" t="s">
        <v>9</v>
      </c>
      <c r="B134" s="422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3"/>
      <c r="Q134" s="197"/>
      <c r="R134" s="198"/>
      <c r="S134" s="190"/>
      <c r="T134" s="191"/>
      <c r="U134" s="191"/>
      <c r="V134" s="192"/>
    </row>
    <row r="135" spans="1:22" ht="24" customHeight="1" thickBot="1" x14ac:dyDescent="0.3">
      <c r="A135" s="326" t="s">
        <v>132</v>
      </c>
      <c r="B135" s="326"/>
      <c r="C135" s="326"/>
      <c r="D135" s="326"/>
      <c r="E135" s="326"/>
      <c r="F135" s="326"/>
      <c r="G135" s="108" t="s">
        <v>201</v>
      </c>
      <c r="H135" s="269"/>
      <c r="I135" s="108" t="s">
        <v>128</v>
      </c>
      <c r="J135" s="269"/>
      <c r="K135" s="108" t="s">
        <v>202</v>
      </c>
      <c r="L135" s="269"/>
      <c r="M135" s="108" t="s">
        <v>203</v>
      </c>
      <c r="N135" s="269"/>
      <c r="O135" s="108" t="s">
        <v>204</v>
      </c>
      <c r="P135" s="246"/>
      <c r="Q135" s="222"/>
      <c r="R135" s="223"/>
      <c r="S135" s="223"/>
      <c r="T135" s="223"/>
      <c r="U135" s="223"/>
      <c r="V135" s="224"/>
    </row>
    <row r="136" spans="1:22" ht="18.75" x14ac:dyDescent="0.3">
      <c r="A136" s="14" t="s">
        <v>207</v>
      </c>
      <c r="B136" s="283" t="s">
        <v>290</v>
      </c>
      <c r="C136" s="284"/>
      <c r="D136" s="48">
        <v>2900</v>
      </c>
      <c r="E136" s="49">
        <v>2750</v>
      </c>
      <c r="F136" s="50">
        <v>2610</v>
      </c>
      <c r="G136" s="267"/>
      <c r="H136" s="268"/>
      <c r="I136" s="267"/>
      <c r="J136" s="268"/>
      <c r="K136" s="267"/>
      <c r="L136" s="268"/>
      <c r="M136" s="244"/>
      <c r="N136" s="245"/>
      <c r="O136" s="108"/>
      <c r="P136" s="246"/>
      <c r="Q136" s="240">
        <f>D136*(G136+I136+K136+M136+O136)</f>
        <v>0</v>
      </c>
      <c r="R136" s="241"/>
      <c r="S136" s="225">
        <f>E136*(G136+I136+K136+M136+O136)</f>
        <v>0</v>
      </c>
      <c r="T136" s="226"/>
      <c r="U136" s="227">
        <f>F136*(G136+I136+K136+M136+O136)</f>
        <v>0</v>
      </c>
      <c r="V136" s="228"/>
    </row>
    <row r="137" spans="1:22" ht="18.75" x14ac:dyDescent="0.3">
      <c r="A137" s="14" t="s">
        <v>134</v>
      </c>
      <c r="B137" s="283" t="s">
        <v>133</v>
      </c>
      <c r="C137" s="284"/>
      <c r="D137" s="48">
        <v>4720</v>
      </c>
      <c r="E137" s="49">
        <v>4480</v>
      </c>
      <c r="F137" s="50">
        <v>4250</v>
      </c>
      <c r="G137" s="244"/>
      <c r="H137" s="245"/>
      <c r="I137" s="244"/>
      <c r="J137" s="245"/>
      <c r="K137" s="244"/>
      <c r="L137" s="245"/>
      <c r="M137" s="244"/>
      <c r="N137" s="245"/>
      <c r="O137" s="368" t="s">
        <v>25</v>
      </c>
      <c r="P137" s="369"/>
      <c r="Q137" s="229">
        <f t="shared" ref="Q137:Q142" si="14">(G137+I137+K137+M137)*D137</f>
        <v>0</v>
      </c>
      <c r="R137" s="230"/>
      <c r="S137" s="144">
        <f t="shared" ref="S137:S142" si="15">E137*(G137+I137+K137+M137)</f>
        <v>0</v>
      </c>
      <c r="T137" s="145"/>
      <c r="U137" s="182">
        <f t="shared" ref="U137:U142" si="16">F137*(G137+I137+K137+M137)</f>
        <v>0</v>
      </c>
      <c r="V137" s="183"/>
    </row>
    <row r="138" spans="1:22" ht="18.75" x14ac:dyDescent="0.3">
      <c r="A138" s="14" t="s">
        <v>135</v>
      </c>
      <c r="B138" s="283" t="s">
        <v>136</v>
      </c>
      <c r="C138" s="284"/>
      <c r="D138" s="48">
        <v>4360</v>
      </c>
      <c r="E138" s="49">
        <v>4140</v>
      </c>
      <c r="F138" s="50">
        <v>3930</v>
      </c>
      <c r="G138" s="244"/>
      <c r="H138" s="245"/>
      <c r="I138" s="244"/>
      <c r="J138" s="245"/>
      <c r="K138" s="244"/>
      <c r="L138" s="245"/>
      <c r="M138" s="244"/>
      <c r="N138" s="245"/>
      <c r="O138" s="370"/>
      <c r="P138" s="371"/>
      <c r="Q138" s="229">
        <f t="shared" si="14"/>
        <v>0</v>
      </c>
      <c r="R138" s="230"/>
      <c r="S138" s="144">
        <f t="shared" si="15"/>
        <v>0</v>
      </c>
      <c r="T138" s="145"/>
      <c r="U138" s="182">
        <f t="shared" si="16"/>
        <v>0</v>
      </c>
      <c r="V138" s="183"/>
    </row>
    <row r="139" spans="1:22" ht="18.75" x14ac:dyDescent="0.3">
      <c r="A139" s="14" t="s">
        <v>137</v>
      </c>
      <c r="B139" s="283" t="s">
        <v>171</v>
      </c>
      <c r="C139" s="284"/>
      <c r="D139" s="48">
        <v>4760</v>
      </c>
      <c r="E139" s="49">
        <v>4520</v>
      </c>
      <c r="F139" s="50">
        <v>4290</v>
      </c>
      <c r="G139" s="244"/>
      <c r="H139" s="245"/>
      <c r="I139" s="244"/>
      <c r="J139" s="245"/>
      <c r="K139" s="244"/>
      <c r="L139" s="245"/>
      <c r="M139" s="244"/>
      <c r="N139" s="245"/>
      <c r="O139" s="370"/>
      <c r="P139" s="371"/>
      <c r="Q139" s="229">
        <f t="shared" si="14"/>
        <v>0</v>
      </c>
      <c r="R139" s="230"/>
      <c r="S139" s="144">
        <f t="shared" si="15"/>
        <v>0</v>
      </c>
      <c r="T139" s="145"/>
      <c r="U139" s="182">
        <f t="shared" si="16"/>
        <v>0</v>
      </c>
      <c r="V139" s="183"/>
    </row>
    <row r="140" spans="1:22" ht="18.75" x14ac:dyDescent="0.3">
      <c r="A140" s="14" t="s">
        <v>138</v>
      </c>
      <c r="B140" s="283" t="s">
        <v>139</v>
      </c>
      <c r="C140" s="284"/>
      <c r="D140" s="48">
        <v>5160</v>
      </c>
      <c r="E140" s="49">
        <v>4900</v>
      </c>
      <c r="F140" s="50">
        <v>4650</v>
      </c>
      <c r="G140" s="244"/>
      <c r="H140" s="245"/>
      <c r="I140" s="244"/>
      <c r="J140" s="245"/>
      <c r="K140" s="244"/>
      <c r="L140" s="245"/>
      <c r="M140" s="244"/>
      <c r="N140" s="245"/>
      <c r="O140" s="370"/>
      <c r="P140" s="371"/>
      <c r="Q140" s="229">
        <f t="shared" si="14"/>
        <v>0</v>
      </c>
      <c r="R140" s="230"/>
      <c r="S140" s="144">
        <f t="shared" si="15"/>
        <v>0</v>
      </c>
      <c r="T140" s="145"/>
      <c r="U140" s="182">
        <f t="shared" si="16"/>
        <v>0</v>
      </c>
      <c r="V140" s="183"/>
    </row>
    <row r="141" spans="1:22" ht="18.75" x14ac:dyDescent="0.3">
      <c r="A141" s="14" t="s">
        <v>140</v>
      </c>
      <c r="B141" s="283" t="s">
        <v>141</v>
      </c>
      <c r="C141" s="284"/>
      <c r="D141" s="48">
        <v>5760</v>
      </c>
      <c r="E141" s="49">
        <v>5470</v>
      </c>
      <c r="F141" s="50">
        <v>5190</v>
      </c>
      <c r="G141" s="244"/>
      <c r="H141" s="245"/>
      <c r="I141" s="267"/>
      <c r="J141" s="268"/>
      <c r="K141" s="244"/>
      <c r="L141" s="245"/>
      <c r="M141" s="267"/>
      <c r="N141" s="268"/>
      <c r="O141" s="370"/>
      <c r="P141" s="371"/>
      <c r="Q141" s="229">
        <f t="shared" si="14"/>
        <v>0</v>
      </c>
      <c r="R141" s="230"/>
      <c r="S141" s="144">
        <f t="shared" si="15"/>
        <v>0</v>
      </c>
      <c r="T141" s="145"/>
      <c r="U141" s="182">
        <f t="shared" si="16"/>
        <v>0</v>
      </c>
      <c r="V141" s="183"/>
    </row>
    <row r="142" spans="1:22" ht="18" customHeight="1" x14ac:dyDescent="0.3">
      <c r="A142" s="14" t="s">
        <v>142</v>
      </c>
      <c r="B142" s="283" t="s">
        <v>143</v>
      </c>
      <c r="C142" s="284"/>
      <c r="D142" s="48">
        <v>9120</v>
      </c>
      <c r="E142" s="49">
        <v>8670</v>
      </c>
      <c r="F142" s="50">
        <v>8200</v>
      </c>
      <c r="G142" s="244"/>
      <c r="H142" s="245"/>
      <c r="I142" s="244"/>
      <c r="J142" s="245"/>
      <c r="K142" s="425"/>
      <c r="L142" s="426"/>
      <c r="M142" s="425"/>
      <c r="N142" s="426"/>
      <c r="O142" s="372"/>
      <c r="P142" s="373"/>
      <c r="Q142" s="229">
        <f t="shared" si="14"/>
        <v>0</v>
      </c>
      <c r="R142" s="230"/>
      <c r="S142" s="144">
        <f t="shared" si="15"/>
        <v>0</v>
      </c>
      <c r="T142" s="145"/>
      <c r="U142" s="182">
        <f t="shared" si="16"/>
        <v>0</v>
      </c>
      <c r="V142" s="183"/>
    </row>
    <row r="143" spans="1:22" ht="25.5" customHeight="1" x14ac:dyDescent="0.3">
      <c r="A143" s="279" t="s">
        <v>144</v>
      </c>
      <c r="B143" s="280"/>
      <c r="C143" s="280"/>
      <c r="D143" s="280"/>
      <c r="E143" s="280"/>
      <c r="F143" s="281"/>
      <c r="G143" s="108" t="s">
        <v>201</v>
      </c>
      <c r="H143" s="269"/>
      <c r="I143" s="108" t="s">
        <v>128</v>
      </c>
      <c r="J143" s="269"/>
      <c r="K143" s="108" t="s">
        <v>202</v>
      </c>
      <c r="L143" s="269"/>
      <c r="M143" s="108" t="s">
        <v>203</v>
      </c>
      <c r="N143" s="269"/>
      <c r="O143" s="108" t="s">
        <v>204</v>
      </c>
      <c r="P143" s="246"/>
      <c r="Q143" s="153"/>
      <c r="R143" s="154"/>
      <c r="S143" s="123"/>
      <c r="T143" s="124"/>
      <c r="U143" s="125"/>
      <c r="V143" s="126"/>
    </row>
    <row r="144" spans="1:22" ht="18.75" x14ac:dyDescent="0.3">
      <c r="A144" s="14" t="s">
        <v>207</v>
      </c>
      <c r="B144" s="283" t="s">
        <v>208</v>
      </c>
      <c r="C144" s="284"/>
      <c r="D144" s="48">
        <v>2900</v>
      </c>
      <c r="E144" s="49">
        <v>2750</v>
      </c>
      <c r="F144" s="50">
        <v>2610</v>
      </c>
      <c r="G144" s="244"/>
      <c r="H144" s="245"/>
      <c r="I144" s="244"/>
      <c r="J144" s="245"/>
      <c r="K144" s="244"/>
      <c r="L144" s="245"/>
      <c r="M144" s="244"/>
      <c r="N144" s="245"/>
      <c r="O144" s="366"/>
      <c r="P144" s="367"/>
      <c r="Q144" s="153">
        <f>(G144+I144+K144+M144+O144)*D144</f>
        <v>0</v>
      </c>
      <c r="R144" s="154"/>
      <c r="S144" s="144">
        <f>E144*(G144+I144+K144+M144+O144)</f>
        <v>0</v>
      </c>
      <c r="T144" s="145"/>
      <c r="U144" s="182">
        <f>F144*(G144+I144+K144+M144+O144)</f>
        <v>0</v>
      </c>
      <c r="V144" s="183"/>
    </row>
    <row r="145" spans="1:22" ht="18.75" x14ac:dyDescent="0.3">
      <c r="A145" s="14" t="s">
        <v>146</v>
      </c>
      <c r="B145" s="375" t="s">
        <v>133</v>
      </c>
      <c r="C145" s="376"/>
      <c r="D145" s="48">
        <v>5300</v>
      </c>
      <c r="E145" s="49">
        <v>5030</v>
      </c>
      <c r="F145" s="50">
        <v>4770</v>
      </c>
      <c r="G145" s="368" t="s">
        <v>25</v>
      </c>
      <c r="H145" s="369"/>
      <c r="I145" s="369"/>
      <c r="J145" s="379"/>
      <c r="K145" s="267"/>
      <c r="L145" s="268"/>
      <c r="M145" s="244"/>
      <c r="N145" s="245"/>
      <c r="O145" s="244"/>
      <c r="P145" s="365"/>
      <c r="Q145" s="236">
        <f>(K145+M145+O145)*D145</f>
        <v>0</v>
      </c>
      <c r="R145" s="237"/>
      <c r="S145" s="144">
        <f>E145*(K145+M145+O145)</f>
        <v>0</v>
      </c>
      <c r="T145" s="145"/>
      <c r="U145" s="182">
        <f>F145*(K145+M145+O145)</f>
        <v>0</v>
      </c>
      <c r="V145" s="183"/>
    </row>
    <row r="146" spans="1:22" ht="18.75" x14ac:dyDescent="0.3">
      <c r="A146" s="14" t="s">
        <v>147</v>
      </c>
      <c r="B146" s="375" t="s">
        <v>145</v>
      </c>
      <c r="C146" s="376"/>
      <c r="D146" s="48">
        <v>7850</v>
      </c>
      <c r="E146" s="49">
        <v>7480</v>
      </c>
      <c r="F146" s="50">
        <v>7060</v>
      </c>
      <c r="G146" s="370"/>
      <c r="H146" s="371"/>
      <c r="I146" s="371"/>
      <c r="J146" s="380"/>
      <c r="K146" s="244"/>
      <c r="L146" s="245"/>
      <c r="M146" s="244"/>
      <c r="N146" s="245"/>
      <c r="O146" s="244"/>
      <c r="P146" s="365"/>
      <c r="Q146" s="236">
        <f>(K146+M146+O146)*D146</f>
        <v>0</v>
      </c>
      <c r="R146" s="237"/>
      <c r="S146" s="144">
        <f>E146*(K146+M146+O146)</f>
        <v>0</v>
      </c>
      <c r="T146" s="145"/>
      <c r="U146" s="182">
        <f>F146*(K146+M146+O146)</f>
        <v>0</v>
      </c>
      <c r="V146" s="183"/>
    </row>
    <row r="147" spans="1:22" ht="18.75" customHeight="1" thickBot="1" x14ac:dyDescent="0.35">
      <c r="A147" s="40" t="s">
        <v>149</v>
      </c>
      <c r="B147" s="381" t="s">
        <v>148</v>
      </c>
      <c r="C147" s="382"/>
      <c r="D147" s="51">
        <v>5800</v>
      </c>
      <c r="E147" s="52">
        <v>5510</v>
      </c>
      <c r="F147" s="53">
        <v>5220</v>
      </c>
      <c r="G147" s="370"/>
      <c r="H147" s="371"/>
      <c r="I147" s="371"/>
      <c r="J147" s="380"/>
      <c r="K147" s="377"/>
      <c r="L147" s="378"/>
      <c r="M147" s="377"/>
      <c r="N147" s="378"/>
      <c r="O147" s="377"/>
      <c r="P147" s="383"/>
      <c r="Q147" s="236">
        <f>(K147+M147+O147)*D147</f>
        <v>0</v>
      </c>
      <c r="R147" s="237"/>
      <c r="S147" s="234">
        <f>E147*(K147+M147+O147)</f>
        <v>0</v>
      </c>
      <c r="T147" s="235"/>
      <c r="U147" s="231">
        <f>F147*(K147+M147+O147)</f>
        <v>0</v>
      </c>
      <c r="V147" s="232"/>
    </row>
    <row r="148" spans="1:22" ht="36" customHeight="1" thickBot="1" x14ac:dyDescent="0.4">
      <c r="A148" s="117" t="s">
        <v>239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9"/>
      <c r="Q148" s="112">
        <f>Q136+Q137+Q138+Q139+Q140+Q141+Q142+Q144+Q145+Q146+Q147</f>
        <v>0</v>
      </c>
      <c r="R148" s="114"/>
      <c r="S148" s="120">
        <f>S136+S137+S138+S139+S140+S141+S142+S144+S145+S146+S147</f>
        <v>0</v>
      </c>
      <c r="T148" s="121"/>
      <c r="U148" s="233">
        <f>U136+U137+U138+U139+U140+U141+U142+U144+U145+U146+U147</f>
        <v>0</v>
      </c>
      <c r="V148" s="116"/>
    </row>
    <row r="149" spans="1:22" ht="35.25" customHeight="1" thickBot="1" x14ac:dyDescent="0.35">
      <c r="A149" s="292" t="s">
        <v>166</v>
      </c>
      <c r="B149" s="292"/>
      <c r="C149" s="292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197"/>
      <c r="R149" s="198"/>
      <c r="S149" s="190"/>
      <c r="T149" s="191"/>
      <c r="U149" s="191"/>
      <c r="V149" s="192"/>
    </row>
    <row r="150" spans="1:22" ht="24" customHeight="1" thickBot="1" x14ac:dyDescent="0.35">
      <c r="A150" s="401" t="s">
        <v>167</v>
      </c>
      <c r="B150" s="401"/>
      <c r="C150" s="401"/>
      <c r="D150" s="401"/>
      <c r="E150" s="401"/>
      <c r="F150" s="401"/>
      <c r="G150" s="401"/>
      <c r="H150" s="401"/>
      <c r="I150" s="401"/>
      <c r="J150" s="401"/>
      <c r="K150" s="401"/>
      <c r="L150" s="401"/>
      <c r="M150" s="401"/>
      <c r="N150" s="401"/>
      <c r="O150" s="401"/>
      <c r="P150" s="318"/>
      <c r="Q150" s="131"/>
      <c r="R150" s="132"/>
      <c r="S150" s="132"/>
      <c r="T150" s="132"/>
      <c r="U150" s="132"/>
      <c r="V150" s="133"/>
    </row>
    <row r="151" spans="1:22" ht="18.75" x14ac:dyDescent="0.3">
      <c r="A151" s="10" t="s">
        <v>114</v>
      </c>
      <c r="B151" s="54" t="s">
        <v>59</v>
      </c>
      <c r="C151" s="15" t="s">
        <v>191</v>
      </c>
      <c r="D151" s="20">
        <v>2800</v>
      </c>
      <c r="E151" s="25">
        <v>2700</v>
      </c>
      <c r="F151" s="29">
        <v>2500</v>
      </c>
      <c r="G151" s="285" t="s">
        <v>314</v>
      </c>
      <c r="H151" s="285"/>
      <c r="I151" s="285"/>
      <c r="J151" s="285"/>
      <c r="K151" s="285"/>
      <c r="L151" s="285"/>
      <c r="M151" s="285"/>
      <c r="N151" s="285"/>
      <c r="O151" s="285"/>
      <c r="P151" s="333"/>
      <c r="Q151" s="238"/>
      <c r="R151" s="239"/>
      <c r="S151" s="200"/>
      <c r="T151" s="201"/>
      <c r="U151" s="142"/>
      <c r="V151" s="143"/>
    </row>
    <row r="152" spans="1:22" ht="18.75" x14ac:dyDescent="0.3">
      <c r="A152" s="10" t="s">
        <v>114</v>
      </c>
      <c r="B152" s="54" t="s">
        <v>59</v>
      </c>
      <c r="C152" s="15" t="s">
        <v>190</v>
      </c>
      <c r="D152" s="20">
        <v>3000</v>
      </c>
      <c r="E152" s="25">
        <v>2900</v>
      </c>
      <c r="F152" s="29">
        <v>2700</v>
      </c>
      <c r="G152" s="285" t="s">
        <v>314</v>
      </c>
      <c r="H152" s="285"/>
      <c r="I152" s="285"/>
      <c r="J152" s="285"/>
      <c r="K152" s="285"/>
      <c r="L152" s="285"/>
      <c r="M152" s="285"/>
      <c r="N152" s="285"/>
      <c r="O152" s="285"/>
      <c r="P152" s="333"/>
      <c r="Q152" s="110"/>
      <c r="R152" s="111"/>
      <c r="S152" s="123"/>
      <c r="T152" s="124"/>
      <c r="U152" s="125"/>
      <c r="V152" s="126"/>
    </row>
    <row r="153" spans="1:22" ht="18.75" x14ac:dyDescent="0.3">
      <c r="A153" s="10" t="s">
        <v>115</v>
      </c>
      <c r="B153" s="54" t="s">
        <v>55</v>
      </c>
      <c r="C153" s="15" t="s">
        <v>191</v>
      </c>
      <c r="D153" s="20">
        <v>4300</v>
      </c>
      <c r="E153" s="25">
        <v>4170</v>
      </c>
      <c r="F153" s="29">
        <v>3990</v>
      </c>
      <c r="G153" s="107"/>
      <c r="H153" s="107"/>
      <c r="I153" s="107"/>
      <c r="J153" s="107"/>
      <c r="K153" s="107"/>
      <c r="L153" s="107"/>
      <c r="M153" s="107"/>
      <c r="N153" s="107"/>
      <c r="O153" s="107"/>
      <c r="P153" s="252"/>
      <c r="Q153" s="110">
        <f>G153*D153</f>
        <v>0</v>
      </c>
      <c r="R153" s="111"/>
      <c r="S153" s="123">
        <f>E153*G153</f>
        <v>0</v>
      </c>
      <c r="T153" s="124"/>
      <c r="U153" s="125">
        <f>F153*G153</f>
        <v>0</v>
      </c>
      <c r="V153" s="126"/>
    </row>
    <row r="154" spans="1:22" ht="20.25" customHeight="1" x14ac:dyDescent="0.3">
      <c r="A154" s="10" t="s">
        <v>115</v>
      </c>
      <c r="B154" s="54" t="s">
        <v>56</v>
      </c>
      <c r="C154" s="15" t="s">
        <v>190</v>
      </c>
      <c r="D154" s="20">
        <v>5200</v>
      </c>
      <c r="E154" s="25">
        <v>5040</v>
      </c>
      <c r="F154" s="29">
        <v>4800</v>
      </c>
      <c r="G154" s="107"/>
      <c r="H154" s="107"/>
      <c r="I154" s="107"/>
      <c r="J154" s="107"/>
      <c r="K154" s="107"/>
      <c r="L154" s="107"/>
      <c r="M154" s="107"/>
      <c r="N154" s="107"/>
      <c r="O154" s="107"/>
      <c r="P154" s="252"/>
      <c r="Q154" s="110">
        <f>G154*D154</f>
        <v>0</v>
      </c>
      <c r="R154" s="111"/>
      <c r="S154" s="123">
        <f>E154*G154</f>
        <v>0</v>
      </c>
      <c r="T154" s="124"/>
      <c r="U154" s="125">
        <f>F154*G154</f>
        <v>0</v>
      </c>
      <c r="V154" s="126"/>
    </row>
    <row r="155" spans="1:22" ht="24" customHeight="1" x14ac:dyDescent="0.3">
      <c r="A155" s="341" t="s">
        <v>206</v>
      </c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74"/>
      <c r="Q155" s="65"/>
      <c r="R155" s="66"/>
      <c r="S155" s="67"/>
      <c r="T155" s="68"/>
      <c r="U155" s="69"/>
      <c r="V155" s="70"/>
    </row>
    <row r="156" spans="1:22" ht="19.5" customHeight="1" x14ac:dyDescent="0.3">
      <c r="A156" s="10" t="s">
        <v>116</v>
      </c>
      <c r="B156" s="58" t="s">
        <v>205</v>
      </c>
      <c r="C156" s="8" t="s">
        <v>191</v>
      </c>
      <c r="D156" s="18">
        <v>7900</v>
      </c>
      <c r="E156" s="23">
        <v>7660</v>
      </c>
      <c r="F156" s="27">
        <v>7300</v>
      </c>
      <c r="G156" s="107"/>
      <c r="H156" s="107"/>
      <c r="I156" s="107"/>
      <c r="J156" s="107"/>
      <c r="K156" s="107"/>
      <c r="L156" s="107"/>
      <c r="M156" s="107"/>
      <c r="N156" s="107"/>
      <c r="O156" s="107"/>
      <c r="P156" s="252"/>
      <c r="Q156" s="110">
        <f>G156*D156</f>
        <v>0</v>
      </c>
      <c r="R156" s="111"/>
      <c r="S156" s="123">
        <f>E156*G156</f>
        <v>0</v>
      </c>
      <c r="T156" s="124"/>
      <c r="U156" s="125">
        <f>F156*G156</f>
        <v>0</v>
      </c>
      <c r="V156" s="126"/>
    </row>
    <row r="157" spans="1:22" ht="25.5" customHeight="1" x14ac:dyDescent="0.3">
      <c r="A157" s="326" t="s">
        <v>168</v>
      </c>
      <c r="B157" s="326"/>
      <c r="C157" s="326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  <c r="N157" s="326"/>
      <c r="O157" s="326"/>
      <c r="P157" s="127"/>
      <c r="Q157" s="65"/>
      <c r="R157" s="66"/>
      <c r="S157" s="67"/>
      <c r="T157" s="68"/>
      <c r="U157" s="69"/>
      <c r="V157" s="70"/>
    </row>
    <row r="158" spans="1:22" ht="18.75" x14ac:dyDescent="0.3">
      <c r="A158" s="251"/>
      <c r="B158" s="251"/>
      <c r="C158" s="251"/>
      <c r="D158" s="251"/>
      <c r="E158" s="251"/>
      <c r="F158" s="251"/>
      <c r="G158" s="107" t="s">
        <v>32</v>
      </c>
      <c r="H158" s="107"/>
      <c r="I158" s="107"/>
      <c r="J158" s="107"/>
      <c r="K158" s="107"/>
      <c r="L158" s="107"/>
      <c r="M158" s="107"/>
      <c r="N158" s="107"/>
      <c r="O158" s="107"/>
      <c r="P158" s="252"/>
      <c r="Q158" s="65"/>
      <c r="R158" s="66"/>
      <c r="S158" s="67"/>
      <c r="T158" s="68"/>
      <c r="U158" s="69"/>
      <c r="V158" s="70"/>
    </row>
    <row r="159" spans="1:22" ht="18.75" x14ac:dyDescent="0.3">
      <c r="A159" s="10" t="s">
        <v>106</v>
      </c>
      <c r="B159" s="339" t="s">
        <v>172</v>
      </c>
      <c r="C159" s="340"/>
      <c r="D159" s="18">
        <v>4200</v>
      </c>
      <c r="E159" s="23">
        <v>4070</v>
      </c>
      <c r="F159" s="27">
        <v>3900</v>
      </c>
      <c r="G159" s="107"/>
      <c r="H159" s="107"/>
      <c r="I159" s="107"/>
      <c r="J159" s="107"/>
      <c r="K159" s="107"/>
      <c r="L159" s="107"/>
      <c r="M159" s="107"/>
      <c r="N159" s="107"/>
      <c r="O159" s="107"/>
      <c r="P159" s="252"/>
      <c r="Q159" s="110">
        <f>G159*D159</f>
        <v>0</v>
      </c>
      <c r="R159" s="111"/>
      <c r="S159" s="123">
        <f>E159*G159</f>
        <v>0</v>
      </c>
      <c r="T159" s="124"/>
      <c r="U159" s="125">
        <f>F159*G159</f>
        <v>0</v>
      </c>
      <c r="V159" s="126"/>
    </row>
    <row r="160" spans="1:22" ht="18.75" x14ac:dyDescent="0.3">
      <c r="A160" s="10" t="s">
        <v>107</v>
      </c>
      <c r="B160" s="339" t="s">
        <v>173</v>
      </c>
      <c r="C160" s="340"/>
      <c r="D160" s="18">
        <v>4200</v>
      </c>
      <c r="E160" s="23">
        <v>4070</v>
      </c>
      <c r="F160" s="27">
        <v>3900</v>
      </c>
      <c r="G160" s="107"/>
      <c r="H160" s="107"/>
      <c r="I160" s="107"/>
      <c r="J160" s="107"/>
      <c r="K160" s="107"/>
      <c r="L160" s="107"/>
      <c r="M160" s="107"/>
      <c r="N160" s="107"/>
      <c r="O160" s="107"/>
      <c r="P160" s="252"/>
      <c r="Q160" s="110">
        <f>G160*D160</f>
        <v>0</v>
      </c>
      <c r="R160" s="111"/>
      <c r="S160" s="123">
        <f>E160*G160</f>
        <v>0</v>
      </c>
      <c r="T160" s="124"/>
      <c r="U160" s="125">
        <f>F160*G160</f>
        <v>0</v>
      </c>
      <c r="V160" s="126"/>
    </row>
    <row r="161" spans="1:22" ht="18.75" x14ac:dyDescent="0.3">
      <c r="A161" s="10" t="s">
        <v>108</v>
      </c>
      <c r="B161" s="339" t="s">
        <v>174</v>
      </c>
      <c r="C161" s="340"/>
      <c r="D161" s="18">
        <v>4500</v>
      </c>
      <c r="E161" s="23">
        <v>4360</v>
      </c>
      <c r="F161" s="27">
        <v>4180</v>
      </c>
      <c r="G161" s="107"/>
      <c r="H161" s="107"/>
      <c r="I161" s="107"/>
      <c r="J161" s="107"/>
      <c r="K161" s="107"/>
      <c r="L161" s="107"/>
      <c r="M161" s="107"/>
      <c r="N161" s="107"/>
      <c r="O161" s="107"/>
      <c r="P161" s="252"/>
      <c r="Q161" s="110">
        <f>G161*D161</f>
        <v>0</v>
      </c>
      <c r="R161" s="111"/>
      <c r="S161" s="123">
        <f>E161*G161</f>
        <v>0</v>
      </c>
      <c r="T161" s="124"/>
      <c r="U161" s="125">
        <f>F161*G161</f>
        <v>0</v>
      </c>
      <c r="V161" s="126"/>
    </row>
    <row r="162" spans="1:22" ht="18.75" x14ac:dyDescent="0.3">
      <c r="A162" s="350"/>
      <c r="B162" s="351"/>
      <c r="C162" s="351"/>
      <c r="D162" s="351"/>
      <c r="E162" s="351"/>
      <c r="F162" s="352"/>
      <c r="G162" s="107" t="s">
        <v>31</v>
      </c>
      <c r="H162" s="107"/>
      <c r="I162" s="107"/>
      <c r="J162" s="107"/>
      <c r="K162" s="107"/>
      <c r="L162" s="107"/>
      <c r="M162" s="107"/>
      <c r="N162" s="107"/>
      <c r="O162" s="107"/>
      <c r="P162" s="252"/>
      <c r="Q162" s="65"/>
      <c r="R162" s="66"/>
      <c r="S162" s="67"/>
      <c r="T162" s="68"/>
      <c r="U162" s="69"/>
      <c r="V162" s="70"/>
    </row>
    <row r="163" spans="1:22" ht="18.75" x14ac:dyDescent="0.3">
      <c r="A163" s="10" t="s">
        <v>109</v>
      </c>
      <c r="B163" s="339" t="s">
        <v>175</v>
      </c>
      <c r="C163" s="340"/>
      <c r="D163" s="18">
        <v>5500</v>
      </c>
      <c r="E163" s="23">
        <v>5330</v>
      </c>
      <c r="F163" s="27">
        <v>5100</v>
      </c>
      <c r="G163" s="107"/>
      <c r="H163" s="107"/>
      <c r="I163" s="107"/>
      <c r="J163" s="107"/>
      <c r="K163" s="107"/>
      <c r="L163" s="107"/>
      <c r="M163" s="107"/>
      <c r="N163" s="107"/>
      <c r="O163" s="107"/>
      <c r="P163" s="252"/>
      <c r="Q163" s="110">
        <f>G163*D163</f>
        <v>0</v>
      </c>
      <c r="R163" s="111"/>
      <c r="S163" s="123">
        <f>E163*G163</f>
        <v>0</v>
      </c>
      <c r="T163" s="124"/>
      <c r="U163" s="125">
        <f>F163*G163</f>
        <v>0</v>
      </c>
      <c r="V163" s="126"/>
    </row>
    <row r="164" spans="1:22" ht="18.75" x14ac:dyDescent="0.3">
      <c r="A164" s="10" t="s">
        <v>110</v>
      </c>
      <c r="B164" s="339" t="s">
        <v>173</v>
      </c>
      <c r="C164" s="340"/>
      <c r="D164" s="18">
        <v>4800</v>
      </c>
      <c r="E164" s="23">
        <v>4650</v>
      </c>
      <c r="F164" s="27">
        <v>4460</v>
      </c>
      <c r="G164" s="107"/>
      <c r="H164" s="107"/>
      <c r="I164" s="107"/>
      <c r="J164" s="107"/>
      <c r="K164" s="107"/>
      <c r="L164" s="107"/>
      <c r="M164" s="107"/>
      <c r="N164" s="107"/>
      <c r="O164" s="107"/>
      <c r="P164" s="252"/>
      <c r="Q164" s="110">
        <f>G164*D164</f>
        <v>0</v>
      </c>
      <c r="R164" s="111"/>
      <c r="S164" s="123">
        <f>E164*G164</f>
        <v>0</v>
      </c>
      <c r="T164" s="124"/>
      <c r="U164" s="125">
        <f>F164*G164</f>
        <v>0</v>
      </c>
      <c r="V164" s="126"/>
    </row>
    <row r="165" spans="1:22" ht="18.75" x14ac:dyDescent="0.3">
      <c r="A165" s="350"/>
      <c r="B165" s="351"/>
      <c r="C165" s="351"/>
      <c r="D165" s="351"/>
      <c r="E165" s="351"/>
      <c r="F165" s="352"/>
      <c r="G165" s="107" t="s">
        <v>60</v>
      </c>
      <c r="H165" s="107"/>
      <c r="I165" s="107"/>
      <c r="J165" s="107"/>
      <c r="K165" s="107"/>
      <c r="L165" s="107"/>
      <c r="M165" s="107"/>
      <c r="N165" s="107"/>
      <c r="O165" s="107"/>
      <c r="P165" s="252"/>
      <c r="Q165" s="65"/>
      <c r="R165" s="66"/>
      <c r="S165" s="67"/>
      <c r="T165" s="68"/>
      <c r="U165" s="69"/>
      <c r="V165" s="70"/>
    </row>
    <row r="166" spans="1:22" ht="18.75" x14ac:dyDescent="0.3">
      <c r="A166" s="10" t="s">
        <v>111</v>
      </c>
      <c r="B166" s="339" t="s">
        <v>123</v>
      </c>
      <c r="C166" s="340"/>
      <c r="D166" s="18">
        <v>3200</v>
      </c>
      <c r="E166" s="23">
        <v>3100</v>
      </c>
      <c r="F166" s="27">
        <v>2970</v>
      </c>
      <c r="G166" s="107"/>
      <c r="H166" s="107"/>
      <c r="I166" s="107"/>
      <c r="J166" s="107"/>
      <c r="K166" s="107"/>
      <c r="L166" s="107"/>
      <c r="M166" s="107"/>
      <c r="N166" s="107"/>
      <c r="O166" s="107"/>
      <c r="P166" s="252"/>
      <c r="Q166" s="110">
        <f>G166*D166</f>
        <v>0</v>
      </c>
      <c r="R166" s="111"/>
      <c r="S166" s="123">
        <f>E166*G166</f>
        <v>0</v>
      </c>
      <c r="T166" s="124"/>
      <c r="U166" s="125">
        <f>F166*G166</f>
        <v>0</v>
      </c>
      <c r="V166" s="126"/>
    </row>
    <row r="167" spans="1:22" ht="18.75" x14ac:dyDescent="0.3">
      <c r="A167" s="10" t="s">
        <v>112</v>
      </c>
      <c r="B167" s="339" t="s">
        <v>124</v>
      </c>
      <c r="C167" s="340"/>
      <c r="D167" s="18">
        <v>3700</v>
      </c>
      <c r="E167" s="23">
        <v>3550</v>
      </c>
      <c r="F167" s="27">
        <v>3440</v>
      </c>
      <c r="G167" s="107"/>
      <c r="H167" s="107"/>
      <c r="I167" s="107"/>
      <c r="J167" s="107"/>
      <c r="K167" s="107"/>
      <c r="L167" s="107"/>
      <c r="M167" s="107"/>
      <c r="N167" s="107"/>
      <c r="O167" s="107"/>
      <c r="P167" s="252"/>
      <c r="Q167" s="110">
        <f>G167*D167</f>
        <v>0</v>
      </c>
      <c r="R167" s="111"/>
      <c r="S167" s="123">
        <f>E167*G167</f>
        <v>0</v>
      </c>
      <c r="T167" s="124"/>
      <c r="U167" s="125">
        <f>F167*G167</f>
        <v>0</v>
      </c>
      <c r="V167" s="126"/>
    </row>
    <row r="168" spans="1:22" ht="20.25" customHeight="1" x14ac:dyDescent="0.3">
      <c r="A168" s="10" t="s">
        <v>113</v>
      </c>
      <c r="B168" s="339" t="s">
        <v>125</v>
      </c>
      <c r="C168" s="340"/>
      <c r="D168" s="18">
        <v>3800</v>
      </c>
      <c r="E168" s="23">
        <v>3650</v>
      </c>
      <c r="F168" s="27">
        <v>3500</v>
      </c>
      <c r="G168" s="107"/>
      <c r="H168" s="107"/>
      <c r="I168" s="107"/>
      <c r="J168" s="107"/>
      <c r="K168" s="107"/>
      <c r="L168" s="107"/>
      <c r="M168" s="107"/>
      <c r="N168" s="107"/>
      <c r="O168" s="107"/>
      <c r="P168" s="252"/>
      <c r="Q168" s="110">
        <f>G168*D168</f>
        <v>0</v>
      </c>
      <c r="R168" s="111"/>
      <c r="S168" s="123">
        <f>E168*G168</f>
        <v>0</v>
      </c>
      <c r="T168" s="124"/>
      <c r="U168" s="125">
        <f>F168*G168</f>
        <v>0</v>
      </c>
      <c r="V168" s="126"/>
    </row>
    <row r="169" spans="1:22" ht="21" customHeight="1" x14ac:dyDescent="0.3">
      <c r="A169" s="259" t="s">
        <v>185</v>
      </c>
      <c r="B169" s="260"/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65"/>
      <c r="R169" s="66"/>
      <c r="S169" s="67"/>
      <c r="T169" s="68"/>
      <c r="U169" s="69"/>
      <c r="V169" s="70"/>
    </row>
    <row r="170" spans="1:22" ht="18.75" x14ac:dyDescent="0.3">
      <c r="A170" s="11" t="s">
        <v>186</v>
      </c>
      <c r="B170" s="56" t="s">
        <v>193</v>
      </c>
      <c r="C170" s="16" t="s">
        <v>192</v>
      </c>
      <c r="D170" s="90">
        <v>1400</v>
      </c>
      <c r="E170" s="91">
        <v>1350</v>
      </c>
      <c r="F170" s="92">
        <v>1300</v>
      </c>
      <c r="G170" s="347"/>
      <c r="H170" s="348"/>
      <c r="I170" s="348"/>
      <c r="J170" s="348"/>
      <c r="K170" s="348"/>
      <c r="L170" s="348"/>
      <c r="M170" s="348"/>
      <c r="N170" s="348"/>
      <c r="O170" s="348"/>
      <c r="P170" s="348"/>
      <c r="Q170" s="110">
        <f>G170*D170</f>
        <v>0</v>
      </c>
      <c r="R170" s="111"/>
      <c r="S170" s="144">
        <f>E170*G170</f>
        <v>0</v>
      </c>
      <c r="T170" s="145"/>
      <c r="U170" s="177">
        <f>F170*G170</f>
        <v>0</v>
      </c>
      <c r="V170" s="126"/>
    </row>
    <row r="171" spans="1:22" ht="24" customHeight="1" x14ac:dyDescent="0.3">
      <c r="A171" s="11" t="s">
        <v>197</v>
      </c>
      <c r="B171" s="56" t="s">
        <v>194</v>
      </c>
      <c r="C171" s="16" t="s">
        <v>192</v>
      </c>
      <c r="D171" s="90">
        <v>3200</v>
      </c>
      <c r="E171" s="91">
        <v>3100</v>
      </c>
      <c r="F171" s="92">
        <v>2970</v>
      </c>
      <c r="G171" s="347"/>
      <c r="H171" s="348"/>
      <c r="I171" s="348"/>
      <c r="J171" s="348"/>
      <c r="K171" s="348"/>
      <c r="L171" s="348"/>
      <c r="M171" s="348"/>
      <c r="N171" s="348"/>
      <c r="O171" s="348"/>
      <c r="P171" s="348"/>
      <c r="Q171" s="110">
        <f>G171*D171</f>
        <v>0</v>
      </c>
      <c r="R171" s="111"/>
      <c r="S171" s="144">
        <f>E171*G171</f>
        <v>0</v>
      </c>
      <c r="T171" s="145"/>
      <c r="U171" s="177">
        <f>F171*G171</f>
        <v>0</v>
      </c>
      <c r="V171" s="126"/>
    </row>
    <row r="172" spans="1:22" ht="24" customHeight="1" x14ac:dyDescent="0.3">
      <c r="A172" s="259" t="s">
        <v>196</v>
      </c>
      <c r="B172" s="260"/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65"/>
      <c r="R172" s="66"/>
      <c r="S172" s="67"/>
      <c r="T172" s="68"/>
      <c r="U172" s="69"/>
      <c r="V172" s="70"/>
    </row>
    <row r="173" spans="1:22" ht="18.75" x14ac:dyDescent="0.3">
      <c r="A173" s="11" t="s">
        <v>198</v>
      </c>
      <c r="B173" s="56" t="s">
        <v>195</v>
      </c>
      <c r="C173" s="16" t="s">
        <v>187</v>
      </c>
      <c r="D173" s="90">
        <v>550</v>
      </c>
      <c r="E173" s="91">
        <v>530</v>
      </c>
      <c r="F173" s="92">
        <v>510</v>
      </c>
      <c r="G173" s="347"/>
      <c r="H173" s="348"/>
      <c r="I173" s="348"/>
      <c r="J173" s="348"/>
      <c r="K173" s="348"/>
      <c r="L173" s="348"/>
      <c r="M173" s="348"/>
      <c r="N173" s="348"/>
      <c r="O173" s="348"/>
      <c r="P173" s="348"/>
      <c r="Q173" s="110">
        <f>G173*D173</f>
        <v>0</v>
      </c>
      <c r="R173" s="111"/>
      <c r="S173" s="144">
        <f>E173*G173</f>
        <v>0</v>
      </c>
      <c r="T173" s="145"/>
      <c r="U173" s="177">
        <f>F173*G173</f>
        <v>0</v>
      </c>
      <c r="V173" s="126"/>
    </row>
    <row r="174" spans="1:22" ht="18.75" customHeight="1" x14ac:dyDescent="0.3">
      <c r="A174" s="11" t="s">
        <v>199</v>
      </c>
      <c r="B174" s="56" t="s">
        <v>289</v>
      </c>
      <c r="C174" s="16" t="s">
        <v>200</v>
      </c>
      <c r="D174" s="48">
        <v>1650</v>
      </c>
      <c r="E174" s="49">
        <v>1600</v>
      </c>
      <c r="F174" s="50">
        <v>1530</v>
      </c>
      <c r="G174" s="347"/>
      <c r="H174" s="348"/>
      <c r="I174" s="348"/>
      <c r="J174" s="348"/>
      <c r="K174" s="348"/>
      <c r="L174" s="348"/>
      <c r="M174" s="348"/>
      <c r="N174" s="348"/>
      <c r="O174" s="348"/>
      <c r="P174" s="348"/>
      <c r="Q174" s="110">
        <f>G174*D174</f>
        <v>0</v>
      </c>
      <c r="R174" s="111"/>
      <c r="S174" s="144">
        <f>E174*G174</f>
        <v>0</v>
      </c>
      <c r="T174" s="145"/>
      <c r="U174" s="177">
        <f>F174*G174</f>
        <v>0</v>
      </c>
      <c r="V174" s="126"/>
    </row>
    <row r="175" spans="1:22" ht="24" customHeight="1" x14ac:dyDescent="0.3">
      <c r="A175" s="398" t="s">
        <v>169</v>
      </c>
      <c r="B175" s="398"/>
      <c r="C175" s="398"/>
      <c r="D175" s="398"/>
      <c r="E175" s="398"/>
      <c r="F175" s="398"/>
      <c r="G175" s="398"/>
      <c r="H175" s="398"/>
      <c r="I175" s="398"/>
      <c r="J175" s="398"/>
      <c r="K175" s="398"/>
      <c r="L175" s="398"/>
      <c r="M175" s="398"/>
      <c r="N175" s="398"/>
      <c r="O175" s="398"/>
      <c r="P175" s="399"/>
      <c r="Q175" s="65"/>
      <c r="R175" s="66"/>
      <c r="S175" s="67"/>
      <c r="T175" s="68"/>
      <c r="U175" s="69"/>
      <c r="V175" s="70"/>
    </row>
    <row r="176" spans="1:22" ht="18.75" x14ac:dyDescent="0.3">
      <c r="A176" s="10" t="s">
        <v>117</v>
      </c>
      <c r="B176" s="54" t="s">
        <v>57</v>
      </c>
      <c r="C176" s="15" t="s">
        <v>188</v>
      </c>
      <c r="D176" s="18">
        <v>4800</v>
      </c>
      <c r="E176" s="23">
        <v>4550</v>
      </c>
      <c r="F176" s="27">
        <v>4150</v>
      </c>
      <c r="G176" s="285"/>
      <c r="H176" s="285"/>
      <c r="I176" s="285"/>
      <c r="J176" s="285"/>
      <c r="K176" s="285"/>
      <c r="L176" s="285"/>
      <c r="M176" s="285"/>
      <c r="N176" s="285"/>
      <c r="O176" s="285"/>
      <c r="P176" s="333"/>
      <c r="Q176" s="110">
        <f>G176*D176</f>
        <v>0</v>
      </c>
      <c r="R176" s="111"/>
      <c r="S176" s="123">
        <f>E176*G176</f>
        <v>0</v>
      </c>
      <c r="T176" s="124"/>
      <c r="U176" s="125">
        <f>F176*G176</f>
        <v>0</v>
      </c>
      <c r="V176" s="126"/>
    </row>
    <row r="177" spans="1:22" ht="18.75" x14ac:dyDescent="0.3">
      <c r="A177" s="10" t="s">
        <v>117</v>
      </c>
      <c r="B177" s="54" t="s">
        <v>57</v>
      </c>
      <c r="C177" s="15" t="s">
        <v>189</v>
      </c>
      <c r="D177" s="18">
        <v>6600</v>
      </c>
      <c r="E177" s="23">
        <v>6470</v>
      </c>
      <c r="F177" s="27">
        <v>6210</v>
      </c>
      <c r="G177" s="285"/>
      <c r="H177" s="285"/>
      <c r="I177" s="285"/>
      <c r="J177" s="285"/>
      <c r="K177" s="285"/>
      <c r="L177" s="285"/>
      <c r="M177" s="285"/>
      <c r="N177" s="285"/>
      <c r="O177" s="285"/>
      <c r="P177" s="333"/>
      <c r="Q177" s="110">
        <f>G177*D177</f>
        <v>0</v>
      </c>
      <c r="R177" s="111"/>
      <c r="S177" s="123">
        <f>E177*G177</f>
        <v>0</v>
      </c>
      <c r="T177" s="124"/>
      <c r="U177" s="125">
        <f>F177*G177</f>
        <v>0</v>
      </c>
      <c r="V177" s="126"/>
    </row>
    <row r="178" spans="1:22" ht="18.75" x14ac:dyDescent="0.3">
      <c r="A178" s="10" t="s">
        <v>118</v>
      </c>
      <c r="B178" s="54" t="s">
        <v>58</v>
      </c>
      <c r="C178" s="15" t="s">
        <v>188</v>
      </c>
      <c r="D178" s="18">
        <v>6600</v>
      </c>
      <c r="E178" s="23">
        <v>6400</v>
      </c>
      <c r="F178" s="27">
        <v>6000</v>
      </c>
      <c r="G178" s="107"/>
      <c r="H178" s="107"/>
      <c r="I178" s="107"/>
      <c r="J178" s="107"/>
      <c r="K178" s="107"/>
      <c r="L178" s="107"/>
      <c r="M178" s="107"/>
      <c r="N178" s="107"/>
      <c r="O178" s="107"/>
      <c r="P178" s="252"/>
      <c r="Q178" s="110">
        <f>G178*D178</f>
        <v>0</v>
      </c>
      <c r="R178" s="111"/>
      <c r="S178" s="123">
        <f>E178*G178</f>
        <v>0</v>
      </c>
      <c r="T178" s="124"/>
      <c r="U178" s="125">
        <f>F178*G178</f>
        <v>0</v>
      </c>
      <c r="V178" s="126"/>
    </row>
    <row r="179" spans="1:22" ht="19.5" customHeight="1" thickBot="1" x14ac:dyDescent="0.35">
      <c r="A179" s="38" t="s">
        <v>118</v>
      </c>
      <c r="B179" s="55" t="s">
        <v>58</v>
      </c>
      <c r="C179" s="41" t="s">
        <v>189</v>
      </c>
      <c r="D179" s="102">
        <v>8600</v>
      </c>
      <c r="E179" s="103">
        <v>8300</v>
      </c>
      <c r="F179" s="104">
        <v>7700</v>
      </c>
      <c r="G179" s="349"/>
      <c r="H179" s="349"/>
      <c r="I179" s="349"/>
      <c r="J179" s="349"/>
      <c r="K179" s="349"/>
      <c r="L179" s="349"/>
      <c r="M179" s="349"/>
      <c r="N179" s="349"/>
      <c r="O179" s="349"/>
      <c r="P179" s="328"/>
      <c r="Q179" s="217">
        <f>G179*D179</f>
        <v>0</v>
      </c>
      <c r="R179" s="218"/>
      <c r="S179" s="155">
        <f>E179*G179</f>
        <v>0</v>
      </c>
      <c r="T179" s="156"/>
      <c r="U179" s="157">
        <f>F179*G179</f>
        <v>0</v>
      </c>
      <c r="V179" s="158"/>
    </row>
    <row r="180" spans="1:22" ht="30.75" customHeight="1" thickBot="1" x14ac:dyDescent="0.4">
      <c r="A180" s="117" t="s">
        <v>239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9"/>
      <c r="Q180" s="112">
        <f>Q153+Q154+Q156+Q159+Q160+Q161+Q163+Q164+Q166+Q167+Q168+Q170+Q171+Q173+Q174+Q176+Q177+Q178+Q179</f>
        <v>0</v>
      </c>
      <c r="R180" s="114"/>
      <c r="S180" s="120">
        <f>S153+S154+S156+S159+S160+S161+S163+S164+S166+S167+S168+S170+S171+S173+S174+S176+S177+S178+S179</f>
        <v>0</v>
      </c>
      <c r="T180" s="121"/>
      <c r="U180" s="122">
        <f>U153+U154+U156+U159+U160+U161+U163+U164+U166+U167+U168+U170+U171+U173+U174+U176+U177+U178+U179</f>
        <v>0</v>
      </c>
      <c r="V180" s="116"/>
    </row>
    <row r="181" spans="1:22" ht="27" customHeight="1" thickBot="1" x14ac:dyDescent="0.35">
      <c r="A181" s="127" t="s">
        <v>323</v>
      </c>
      <c r="B181" s="128"/>
      <c r="C181" s="128"/>
      <c r="D181" s="128"/>
      <c r="E181" s="128"/>
      <c r="F181" s="129"/>
      <c r="G181" s="130" t="s">
        <v>324</v>
      </c>
      <c r="H181" s="130"/>
      <c r="I181" s="130" t="s">
        <v>325</v>
      </c>
      <c r="J181" s="130"/>
      <c r="K181" s="130" t="s">
        <v>326</v>
      </c>
      <c r="L181" s="130"/>
      <c r="M181" s="130" t="s">
        <v>327</v>
      </c>
      <c r="N181" s="130"/>
      <c r="O181" s="130" t="s">
        <v>328</v>
      </c>
      <c r="P181" s="108"/>
      <c r="Q181" s="131"/>
      <c r="R181" s="132"/>
      <c r="S181" s="132"/>
      <c r="T181" s="132"/>
      <c r="U181" s="132"/>
      <c r="V181" s="133"/>
    </row>
    <row r="182" spans="1:22" ht="20.25" customHeight="1" x14ac:dyDescent="0.3">
      <c r="A182" s="10" t="s">
        <v>316</v>
      </c>
      <c r="B182" s="62" t="s">
        <v>319</v>
      </c>
      <c r="C182" s="4" t="s">
        <v>330</v>
      </c>
      <c r="D182" s="17">
        <v>620</v>
      </c>
      <c r="E182" s="22">
        <v>595</v>
      </c>
      <c r="F182" s="27">
        <v>545</v>
      </c>
      <c r="G182" s="107"/>
      <c r="H182" s="107"/>
      <c r="I182" s="107"/>
      <c r="J182" s="107"/>
      <c r="K182" s="285"/>
      <c r="L182" s="285"/>
      <c r="M182" s="134"/>
      <c r="N182" s="134"/>
      <c r="O182" s="108"/>
      <c r="P182" s="109"/>
      <c r="Q182" s="110">
        <f>D182*(G182+I182+K182+M182+O182)</f>
        <v>0</v>
      </c>
      <c r="R182" s="111"/>
      <c r="S182" s="135">
        <f>E182*(G182+I182+K182+M182+O182)</f>
        <v>0</v>
      </c>
      <c r="T182" s="136"/>
      <c r="U182" s="125">
        <f>F182*(G182+I182+K182+M182+O182)</f>
        <v>0</v>
      </c>
      <c r="V182" s="126"/>
    </row>
    <row r="183" spans="1:22" ht="21" customHeight="1" x14ac:dyDescent="0.3">
      <c r="A183" s="10" t="s">
        <v>317</v>
      </c>
      <c r="B183" s="62" t="s">
        <v>320</v>
      </c>
      <c r="C183" s="4" t="s">
        <v>330</v>
      </c>
      <c r="D183" s="17">
        <v>370</v>
      </c>
      <c r="E183" s="22">
        <v>350</v>
      </c>
      <c r="F183" s="27">
        <v>310</v>
      </c>
      <c r="G183" s="107"/>
      <c r="H183" s="107"/>
      <c r="I183" s="107"/>
      <c r="J183" s="107"/>
      <c r="K183" s="107"/>
      <c r="L183" s="107"/>
      <c r="M183" s="107"/>
      <c r="N183" s="107"/>
      <c r="O183" s="108"/>
      <c r="P183" s="109"/>
      <c r="Q183" s="110">
        <f>D183*(G183+I183+K183+M183+O183)</f>
        <v>0</v>
      </c>
      <c r="R183" s="111"/>
      <c r="S183" s="123">
        <f>E183*(G183+I183+K183+M183+O183)</f>
        <v>0</v>
      </c>
      <c r="T183" s="124"/>
      <c r="U183" s="125">
        <f>F183*(G183+I183+K183+M183+O183)</f>
        <v>0</v>
      </c>
      <c r="V183" s="126"/>
    </row>
    <row r="184" spans="1:22" ht="18.75" x14ac:dyDescent="0.3">
      <c r="A184" s="10" t="s">
        <v>318</v>
      </c>
      <c r="B184" s="62" t="s">
        <v>321</v>
      </c>
      <c r="C184" s="4" t="s">
        <v>330</v>
      </c>
      <c r="D184" s="17">
        <v>320</v>
      </c>
      <c r="E184" s="22">
        <v>300</v>
      </c>
      <c r="F184" s="27">
        <v>260</v>
      </c>
      <c r="G184" s="107"/>
      <c r="H184" s="107"/>
      <c r="I184" s="107"/>
      <c r="J184" s="107"/>
      <c r="K184" s="107"/>
      <c r="L184" s="107"/>
      <c r="M184" s="107"/>
      <c r="N184" s="107"/>
      <c r="O184" s="108"/>
      <c r="P184" s="109"/>
      <c r="Q184" s="110">
        <f>D184*(G184+I184+K184+M184+O184)</f>
        <v>0</v>
      </c>
      <c r="R184" s="111"/>
      <c r="S184" s="123">
        <f>E184*(G184+I184+K184+M184+O184)</f>
        <v>0</v>
      </c>
      <c r="T184" s="124"/>
      <c r="U184" s="125">
        <f>F184*(G184+I184+K184+M184+O184)</f>
        <v>0</v>
      </c>
      <c r="V184" s="126"/>
    </row>
    <row r="185" spans="1:22" ht="19.5" thickBot="1" x14ac:dyDescent="0.35">
      <c r="A185" s="10"/>
      <c r="B185" s="62" t="s">
        <v>322</v>
      </c>
      <c r="C185" s="4" t="s">
        <v>329</v>
      </c>
      <c r="D185" s="17">
        <v>670</v>
      </c>
      <c r="E185" s="22">
        <v>645</v>
      </c>
      <c r="F185" s="27">
        <v>595</v>
      </c>
      <c r="G185" s="107"/>
      <c r="H185" s="107"/>
      <c r="I185" s="107"/>
      <c r="J185" s="107"/>
      <c r="K185" s="107"/>
      <c r="L185" s="107"/>
      <c r="M185" s="107"/>
      <c r="N185" s="107"/>
      <c r="O185" s="108"/>
      <c r="P185" s="109"/>
      <c r="Q185" s="110">
        <f>D185*(G185+I185+K185+M185+O185)</f>
        <v>0</v>
      </c>
      <c r="R185" s="111"/>
      <c r="S185" s="123">
        <f>E185*(G185+I185+K185+M185+O185)</f>
        <v>0</v>
      </c>
      <c r="T185" s="124"/>
      <c r="U185" s="125">
        <f>F185*(G185+I185+K185+M185+O185)</f>
        <v>0</v>
      </c>
      <c r="V185" s="126"/>
    </row>
    <row r="186" spans="1:22" ht="31.5" customHeight="1" thickBot="1" x14ac:dyDescent="0.4">
      <c r="A186" s="256" t="s">
        <v>242</v>
      </c>
      <c r="B186" s="257"/>
      <c r="C186" s="257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400"/>
      <c r="Q186" s="159">
        <f>Q182+Q183+Q184+Q185</f>
        <v>0</v>
      </c>
      <c r="R186" s="160"/>
      <c r="S186" s="173">
        <f>S182+S183+S184+S185</f>
        <v>0</v>
      </c>
      <c r="T186" s="174"/>
      <c r="U186" s="178">
        <f>U182+U183+U184+U185</f>
        <v>0</v>
      </c>
      <c r="V186" s="179"/>
    </row>
    <row r="187" spans="1:22" ht="95.25" customHeight="1" thickBot="1" x14ac:dyDescent="0.3">
      <c r="A187" s="392" t="s">
        <v>236</v>
      </c>
      <c r="B187" s="393"/>
      <c r="C187" s="393"/>
      <c r="D187" s="393"/>
      <c r="E187" s="393"/>
      <c r="F187" s="393"/>
      <c r="G187" s="393"/>
      <c r="H187" s="393"/>
      <c r="I187" s="393"/>
      <c r="J187" s="393"/>
      <c r="K187" s="393"/>
      <c r="L187" s="393"/>
      <c r="M187" s="393"/>
      <c r="N187" s="393"/>
      <c r="O187" s="393"/>
      <c r="P187" s="394"/>
      <c r="Q187" s="161"/>
      <c r="R187" s="162"/>
      <c r="S187" s="175"/>
      <c r="T187" s="176"/>
      <c r="U187" s="180"/>
      <c r="V187" s="181"/>
    </row>
    <row r="188" spans="1:22" ht="15" customHeight="1" x14ac:dyDescent="0.25">
      <c r="A188" s="392"/>
      <c r="B188" s="393"/>
      <c r="C188" s="393"/>
      <c r="D188" s="393"/>
      <c r="E188" s="393"/>
      <c r="F188" s="393"/>
      <c r="G188" s="393"/>
      <c r="H188" s="393"/>
      <c r="I188" s="393"/>
      <c r="J188" s="393"/>
      <c r="K188" s="393"/>
      <c r="L188" s="393"/>
      <c r="M188" s="393"/>
      <c r="N188" s="393"/>
      <c r="O188" s="393"/>
      <c r="P188" s="394"/>
      <c r="Q188" s="146">
        <f>Q186+Q180+Q148+Q133+Q120+Q77+Q64+Q47+Q11</f>
        <v>0</v>
      </c>
      <c r="R188" s="147"/>
      <c r="S188" s="146">
        <f>S186+S180+S148+S133+S120+S77+S64+S47+S11</f>
        <v>0</v>
      </c>
      <c r="T188" s="147"/>
      <c r="U188" s="150">
        <f>U186+U180+U148+U133+U120+U77+U64+U47+U11</f>
        <v>0</v>
      </c>
      <c r="V188" s="151"/>
    </row>
    <row r="189" spans="1:22" ht="15.75" customHeight="1" thickBot="1" x14ac:dyDescent="0.3">
      <c r="A189" s="395"/>
      <c r="B189" s="396"/>
      <c r="C189" s="396"/>
      <c r="D189" s="396"/>
      <c r="E189" s="396"/>
      <c r="F189" s="396"/>
      <c r="G189" s="396"/>
      <c r="H189" s="396"/>
      <c r="I189" s="396"/>
      <c r="J189" s="396"/>
      <c r="K189" s="396"/>
      <c r="L189" s="396"/>
      <c r="M189" s="396"/>
      <c r="N189" s="396"/>
      <c r="O189" s="396"/>
      <c r="P189" s="397"/>
      <c r="Q189" s="148"/>
      <c r="R189" s="149"/>
      <c r="S189" s="148"/>
      <c r="T189" s="149"/>
      <c r="U189" s="148"/>
      <c r="V189" s="152"/>
    </row>
    <row r="190" spans="1:22" x14ac:dyDescent="0.25">
      <c r="A190" s="385" t="s">
        <v>336</v>
      </c>
      <c r="B190" s="386"/>
      <c r="C190" s="386"/>
      <c r="D190" s="386"/>
      <c r="E190" s="386"/>
      <c r="F190" s="386"/>
      <c r="G190" s="386"/>
      <c r="H190" s="386"/>
      <c r="I190" s="386"/>
      <c r="J190" s="386"/>
      <c r="K190" s="386"/>
      <c r="L190" s="386"/>
      <c r="M190" s="386"/>
      <c r="N190" s="386"/>
      <c r="O190" s="386"/>
      <c r="P190" s="386"/>
      <c r="Q190" s="36"/>
      <c r="R190" s="37"/>
    </row>
    <row r="191" spans="1:22" x14ac:dyDescent="0.25">
      <c r="A191" s="387"/>
      <c r="B191" s="386"/>
      <c r="C191" s="386"/>
      <c r="D191" s="386"/>
      <c r="E191" s="386"/>
      <c r="F191" s="386"/>
      <c r="G191" s="386"/>
      <c r="H191" s="386"/>
      <c r="I191" s="386"/>
      <c r="J191" s="386"/>
      <c r="K191" s="386"/>
      <c r="L191" s="386"/>
      <c r="M191" s="386"/>
      <c r="N191" s="386"/>
      <c r="O191" s="386"/>
      <c r="P191" s="388"/>
    </row>
    <row r="192" spans="1:22" x14ac:dyDescent="0.25">
      <c r="A192" s="387"/>
      <c r="B192" s="386"/>
      <c r="C192" s="386"/>
      <c r="D192" s="386"/>
      <c r="E192" s="386"/>
      <c r="F192" s="386"/>
      <c r="G192" s="386"/>
      <c r="H192" s="386"/>
      <c r="I192" s="386"/>
      <c r="J192" s="386"/>
      <c r="K192" s="386"/>
      <c r="L192" s="386"/>
      <c r="M192" s="386"/>
      <c r="N192" s="386"/>
      <c r="O192" s="386"/>
      <c r="P192" s="388"/>
    </row>
    <row r="193" spans="1:16" x14ac:dyDescent="0.25">
      <c r="A193" s="387"/>
      <c r="B193" s="386"/>
      <c r="C193" s="386"/>
      <c r="D193" s="386"/>
      <c r="E193" s="386"/>
      <c r="F193" s="386"/>
      <c r="G193" s="386"/>
      <c r="H193" s="386"/>
      <c r="I193" s="386"/>
      <c r="J193" s="386"/>
      <c r="K193" s="386"/>
      <c r="L193" s="386"/>
      <c r="M193" s="386"/>
      <c r="N193" s="386"/>
      <c r="O193" s="386"/>
      <c r="P193" s="388"/>
    </row>
    <row r="194" spans="1:16" x14ac:dyDescent="0.25">
      <c r="A194" s="389"/>
      <c r="B194" s="390"/>
      <c r="C194" s="390"/>
      <c r="D194" s="390"/>
      <c r="E194" s="390"/>
      <c r="F194" s="390"/>
      <c r="G194" s="390"/>
      <c r="H194" s="390"/>
      <c r="I194" s="390"/>
      <c r="J194" s="390"/>
      <c r="K194" s="390"/>
      <c r="L194" s="390"/>
      <c r="M194" s="390"/>
      <c r="N194" s="390"/>
      <c r="O194" s="390"/>
      <c r="P194" s="391"/>
    </row>
    <row r="195" spans="1:16" x14ac:dyDescent="0.25">
      <c r="A195" s="7"/>
      <c r="D195" s="33"/>
      <c r="E195" s="33"/>
      <c r="F195" s="34"/>
    </row>
    <row r="196" spans="1:16" x14ac:dyDescent="0.25">
      <c r="A196" s="7"/>
      <c r="D196" s="33"/>
      <c r="E196" s="33"/>
      <c r="F196" s="34"/>
    </row>
    <row r="197" spans="1:16" x14ac:dyDescent="0.25">
      <c r="A197" s="7"/>
      <c r="D197" s="33"/>
      <c r="E197" s="33"/>
      <c r="F197" s="34"/>
    </row>
    <row r="198" spans="1:16" x14ac:dyDescent="0.25">
      <c r="A198" s="7"/>
      <c r="D198" s="33"/>
      <c r="E198" s="33"/>
      <c r="F198" s="34"/>
    </row>
    <row r="199" spans="1:16" x14ac:dyDescent="0.25">
      <c r="A199" s="7"/>
      <c r="B199" s="31"/>
      <c r="C199" s="32"/>
      <c r="D199" s="33"/>
      <c r="E199" s="33"/>
      <c r="F199" s="34"/>
      <c r="G199" s="34"/>
      <c r="H199" s="34"/>
      <c r="I199" s="34"/>
      <c r="J199" s="34"/>
      <c r="K199" s="34"/>
      <c r="L199" s="34"/>
      <c r="M199" s="34"/>
    </row>
    <row r="200" spans="1:16" x14ac:dyDescent="0.25">
      <c r="A200" s="7"/>
      <c r="B200" s="31"/>
      <c r="C200" s="32"/>
      <c r="D200" s="33"/>
      <c r="E200" s="33"/>
      <c r="F200" s="34"/>
      <c r="G200" s="34"/>
      <c r="H200" s="34"/>
      <c r="I200" s="34"/>
      <c r="J200" s="34"/>
      <c r="K200" s="34"/>
      <c r="L200" s="34"/>
      <c r="M200" s="34"/>
    </row>
    <row r="201" spans="1:16" x14ac:dyDescent="0.25">
      <c r="A201" s="7"/>
      <c r="B201" s="31"/>
      <c r="C201" s="32"/>
      <c r="D201" s="33"/>
      <c r="E201" s="33"/>
      <c r="F201" s="34"/>
      <c r="G201" s="34"/>
      <c r="H201" s="34"/>
      <c r="I201" s="34"/>
      <c r="J201" s="34"/>
      <c r="K201" s="34"/>
      <c r="L201" s="34"/>
      <c r="M201" s="34"/>
    </row>
    <row r="202" spans="1:16" x14ac:dyDescent="0.25">
      <c r="A202" s="7"/>
      <c r="B202" s="31"/>
      <c r="C202" s="32"/>
      <c r="D202" s="33"/>
      <c r="E202" s="33"/>
      <c r="F202" s="34"/>
      <c r="G202" s="34"/>
      <c r="H202" s="34"/>
      <c r="I202" s="34"/>
      <c r="J202" s="34"/>
      <c r="K202" s="34"/>
      <c r="L202" s="34"/>
      <c r="M202" s="34"/>
    </row>
    <row r="203" spans="1:16" x14ac:dyDescent="0.25">
      <c r="A203" s="7"/>
      <c r="B203" s="31"/>
      <c r="C203" s="32"/>
      <c r="D203" s="33"/>
      <c r="E203" s="33"/>
      <c r="F203" s="34"/>
      <c r="G203" s="34"/>
      <c r="H203" s="34"/>
      <c r="I203" s="34"/>
      <c r="J203" s="34"/>
      <c r="K203" s="34"/>
      <c r="L203" s="34"/>
      <c r="M203" s="34"/>
    </row>
    <row r="204" spans="1:16" x14ac:dyDescent="0.25">
      <c r="A204" s="7"/>
      <c r="B204" s="31"/>
      <c r="C204" s="32"/>
      <c r="D204" s="33"/>
      <c r="E204" s="33"/>
      <c r="F204" s="34"/>
      <c r="G204" s="34"/>
      <c r="H204" s="34"/>
      <c r="I204" s="34"/>
      <c r="J204" s="34"/>
      <c r="K204" s="34"/>
      <c r="L204" s="34"/>
      <c r="M204" s="34"/>
    </row>
    <row r="205" spans="1:16" x14ac:dyDescent="0.25">
      <c r="A205" s="7"/>
      <c r="B205" s="31"/>
      <c r="C205" s="32"/>
      <c r="D205" s="33"/>
      <c r="E205" s="33"/>
      <c r="F205" s="34"/>
      <c r="G205" s="34"/>
      <c r="H205" s="34"/>
      <c r="I205" s="34"/>
      <c r="J205" s="34"/>
      <c r="K205" s="34"/>
      <c r="L205" s="34"/>
      <c r="M205" s="34"/>
    </row>
    <row r="206" spans="1:16" x14ac:dyDescent="0.25">
      <c r="A206" s="7"/>
      <c r="B206" s="31"/>
      <c r="C206" s="32"/>
      <c r="D206" s="33"/>
      <c r="E206" s="33"/>
      <c r="F206" s="34"/>
      <c r="G206" s="34"/>
      <c r="H206" s="34"/>
      <c r="I206" s="34"/>
      <c r="J206" s="34"/>
      <c r="K206" s="34"/>
      <c r="L206" s="34"/>
      <c r="M206" s="34"/>
    </row>
    <row r="207" spans="1:16" x14ac:dyDescent="0.25">
      <c r="A207" s="7"/>
      <c r="B207" s="31"/>
      <c r="C207" s="32"/>
      <c r="D207" s="33"/>
      <c r="E207" s="33"/>
      <c r="F207" s="34"/>
      <c r="G207" s="34"/>
      <c r="H207" s="34"/>
      <c r="I207" s="34"/>
      <c r="J207" s="34"/>
      <c r="K207" s="34"/>
      <c r="L207" s="34"/>
      <c r="M207" s="34"/>
    </row>
    <row r="208" spans="1:16" x14ac:dyDescent="0.25">
      <c r="A208" s="7"/>
      <c r="B208" s="31"/>
      <c r="C208" s="32"/>
      <c r="D208" s="33"/>
      <c r="E208" s="33"/>
      <c r="F208" s="34"/>
      <c r="G208" s="34"/>
      <c r="H208" s="34"/>
      <c r="I208" s="34"/>
      <c r="J208" s="34"/>
      <c r="K208" s="34"/>
      <c r="L208" s="34"/>
      <c r="M208" s="34"/>
    </row>
    <row r="209" spans="1:13" x14ac:dyDescent="0.25">
      <c r="A209" s="7"/>
      <c r="B209" s="31"/>
      <c r="C209" s="32"/>
      <c r="D209" s="33"/>
      <c r="E209" s="33"/>
      <c r="F209" s="34"/>
      <c r="G209" s="34"/>
      <c r="H209" s="34"/>
      <c r="I209" s="34"/>
      <c r="J209" s="34"/>
      <c r="K209" s="34"/>
      <c r="L209" s="34"/>
      <c r="M209" s="34"/>
    </row>
    <row r="210" spans="1:13" x14ac:dyDescent="0.25">
      <c r="A210" s="7"/>
      <c r="B210" s="31"/>
      <c r="C210" s="32"/>
      <c r="D210" s="33"/>
      <c r="E210" s="33"/>
      <c r="F210" s="34"/>
      <c r="G210" s="34"/>
      <c r="H210" s="34"/>
      <c r="I210" s="34"/>
      <c r="J210" s="34"/>
      <c r="K210" s="34"/>
      <c r="L210" s="34"/>
      <c r="M210" s="34"/>
    </row>
    <row r="211" spans="1:13" x14ac:dyDescent="0.25">
      <c r="A211" s="7"/>
      <c r="B211" s="31"/>
      <c r="C211" s="32"/>
      <c r="D211" s="33"/>
      <c r="E211" s="33"/>
      <c r="F211" s="34"/>
      <c r="G211" s="34"/>
      <c r="H211" s="34"/>
      <c r="I211" s="34"/>
      <c r="J211" s="34"/>
      <c r="K211" s="34"/>
      <c r="L211" s="34"/>
      <c r="M211" s="34"/>
    </row>
    <row r="212" spans="1:13" x14ac:dyDescent="0.25">
      <c r="A212" s="7"/>
      <c r="B212" s="31"/>
      <c r="C212" s="32"/>
      <c r="D212" s="33"/>
      <c r="E212" s="33"/>
      <c r="F212" s="34"/>
      <c r="G212" s="34"/>
      <c r="H212" s="34"/>
      <c r="I212" s="34"/>
      <c r="J212" s="34"/>
      <c r="K212" s="34"/>
      <c r="L212" s="34"/>
      <c r="M212" s="34"/>
    </row>
    <row r="213" spans="1:13" x14ac:dyDescent="0.25">
      <c r="A213" s="7"/>
      <c r="B213" s="31"/>
      <c r="C213" s="32"/>
      <c r="D213" s="33"/>
      <c r="E213" s="33"/>
      <c r="F213" s="34"/>
      <c r="G213" s="34"/>
      <c r="H213" s="34"/>
      <c r="I213" s="34"/>
      <c r="J213" s="34"/>
      <c r="K213" s="34"/>
      <c r="L213" s="34"/>
      <c r="M213" s="34"/>
    </row>
    <row r="214" spans="1:13" x14ac:dyDescent="0.25">
      <c r="A214" s="7"/>
      <c r="B214" s="31"/>
      <c r="C214" s="32"/>
      <c r="D214" s="33"/>
      <c r="E214" s="33"/>
      <c r="F214" s="34"/>
      <c r="G214" s="34"/>
      <c r="H214" s="34"/>
      <c r="I214" s="34"/>
      <c r="J214" s="34"/>
      <c r="K214" s="34"/>
      <c r="L214" s="34"/>
      <c r="M214" s="34"/>
    </row>
    <row r="215" spans="1:13" x14ac:dyDescent="0.25">
      <c r="A215" s="7"/>
      <c r="B215" s="31"/>
      <c r="C215" s="32"/>
      <c r="D215" s="33"/>
      <c r="E215" s="33"/>
      <c r="F215" s="34"/>
      <c r="G215" s="34"/>
      <c r="H215" s="34"/>
      <c r="I215" s="34"/>
      <c r="J215" s="34"/>
      <c r="K215" s="34"/>
      <c r="L215" s="34"/>
      <c r="M215" s="34"/>
    </row>
    <row r="216" spans="1:13" x14ac:dyDescent="0.25">
      <c r="A216" s="7"/>
      <c r="B216" s="31"/>
      <c r="C216" s="32"/>
      <c r="D216" s="33"/>
      <c r="E216" s="33"/>
      <c r="F216" s="34"/>
      <c r="G216" s="34"/>
      <c r="H216" s="34"/>
      <c r="I216" s="34"/>
      <c r="J216" s="34"/>
      <c r="K216" s="34"/>
      <c r="L216" s="34"/>
      <c r="M216" s="34"/>
    </row>
    <row r="217" spans="1:13" x14ac:dyDescent="0.25">
      <c r="A217" s="7"/>
      <c r="B217" s="31"/>
      <c r="C217" s="32"/>
      <c r="D217" s="33"/>
      <c r="E217" s="33"/>
      <c r="F217" s="34"/>
      <c r="G217" s="34"/>
      <c r="H217" s="34"/>
      <c r="I217" s="34"/>
      <c r="J217" s="34"/>
      <c r="K217" s="34"/>
      <c r="L217" s="34"/>
      <c r="M217" s="34"/>
    </row>
    <row r="218" spans="1:13" x14ac:dyDescent="0.25">
      <c r="A218" s="7"/>
      <c r="B218" s="31"/>
      <c r="C218" s="32"/>
      <c r="D218" s="33"/>
      <c r="E218" s="33"/>
      <c r="F218" s="34"/>
      <c r="G218" s="34"/>
      <c r="H218" s="34"/>
      <c r="I218" s="34"/>
      <c r="J218" s="34"/>
      <c r="K218" s="34"/>
      <c r="L218" s="34"/>
      <c r="M218" s="34"/>
    </row>
    <row r="219" spans="1:13" x14ac:dyDescent="0.25">
      <c r="A219" s="7"/>
      <c r="B219" s="31"/>
      <c r="C219" s="32"/>
      <c r="D219" s="33"/>
      <c r="E219" s="33"/>
      <c r="F219" s="34"/>
      <c r="G219" s="34"/>
      <c r="H219" s="34"/>
      <c r="I219" s="34"/>
      <c r="J219" s="34"/>
      <c r="K219" s="34"/>
      <c r="L219" s="34"/>
      <c r="M219" s="34"/>
    </row>
    <row r="220" spans="1:13" x14ac:dyDescent="0.25">
      <c r="A220" s="7"/>
      <c r="B220" s="31"/>
      <c r="C220" s="32"/>
      <c r="D220" s="33"/>
      <c r="E220" s="33"/>
      <c r="F220" s="34"/>
      <c r="G220" s="34"/>
      <c r="H220" s="34"/>
      <c r="I220" s="34"/>
      <c r="J220" s="34"/>
      <c r="K220" s="34"/>
      <c r="L220" s="34"/>
      <c r="M220" s="34"/>
    </row>
    <row r="221" spans="1:13" x14ac:dyDescent="0.25">
      <c r="A221" s="7"/>
      <c r="B221" s="31"/>
      <c r="C221" s="32"/>
      <c r="D221" s="33"/>
      <c r="E221" s="33"/>
      <c r="F221" s="34"/>
      <c r="G221" s="34"/>
      <c r="H221" s="34"/>
      <c r="I221" s="34"/>
      <c r="J221" s="34"/>
      <c r="K221" s="34"/>
      <c r="L221" s="34"/>
      <c r="M221" s="34"/>
    </row>
    <row r="222" spans="1:13" x14ac:dyDescent="0.25">
      <c r="A222" s="7"/>
      <c r="B222" s="31"/>
      <c r="C222" s="32"/>
      <c r="D222" s="33"/>
      <c r="E222" s="33"/>
      <c r="F222" s="34"/>
      <c r="G222" s="34"/>
      <c r="H222" s="34"/>
      <c r="I222" s="34"/>
      <c r="J222" s="34"/>
      <c r="K222" s="34"/>
      <c r="L222" s="34"/>
      <c r="M222" s="34"/>
    </row>
    <row r="223" spans="1:13" x14ac:dyDescent="0.25">
      <c r="A223" s="7"/>
      <c r="B223" s="31"/>
      <c r="C223" s="32"/>
      <c r="D223" s="33"/>
      <c r="E223" s="33"/>
      <c r="F223" s="34"/>
      <c r="G223" s="34"/>
      <c r="H223" s="34"/>
      <c r="I223" s="34"/>
      <c r="J223" s="34"/>
      <c r="K223" s="34"/>
      <c r="L223" s="34"/>
      <c r="M223" s="34"/>
    </row>
    <row r="224" spans="1:13" x14ac:dyDescent="0.25">
      <c r="A224" s="7"/>
      <c r="B224" s="31"/>
      <c r="C224" s="32"/>
      <c r="D224" s="33"/>
      <c r="E224" s="33"/>
      <c r="F224" s="34"/>
      <c r="G224" s="34"/>
      <c r="H224" s="34"/>
      <c r="I224" s="34"/>
      <c r="J224" s="34"/>
      <c r="K224" s="34"/>
      <c r="L224" s="34"/>
      <c r="M224" s="34"/>
    </row>
    <row r="225" spans="1:13" x14ac:dyDescent="0.25">
      <c r="A225" s="7"/>
      <c r="B225" s="31"/>
      <c r="C225" s="32"/>
      <c r="D225" s="33"/>
      <c r="E225" s="33"/>
      <c r="F225" s="34"/>
      <c r="G225" s="34"/>
      <c r="H225" s="34"/>
      <c r="I225" s="34"/>
      <c r="J225" s="34"/>
      <c r="K225" s="34"/>
      <c r="L225" s="34"/>
      <c r="M225" s="34"/>
    </row>
    <row r="226" spans="1:13" x14ac:dyDescent="0.25">
      <c r="A226" s="7"/>
      <c r="B226" s="31"/>
      <c r="C226" s="32"/>
      <c r="D226" s="33"/>
      <c r="E226" s="33"/>
      <c r="F226" s="34"/>
      <c r="G226" s="34"/>
      <c r="H226" s="34"/>
      <c r="I226" s="34"/>
      <c r="J226" s="34"/>
      <c r="K226" s="34"/>
      <c r="L226" s="34"/>
      <c r="M226" s="34"/>
    </row>
    <row r="227" spans="1:13" x14ac:dyDescent="0.25">
      <c r="A227" s="7"/>
      <c r="B227" s="31"/>
      <c r="C227" s="32"/>
      <c r="D227" s="33"/>
      <c r="E227" s="33"/>
      <c r="F227" s="34"/>
      <c r="G227" s="34"/>
      <c r="H227" s="34"/>
      <c r="I227" s="34"/>
      <c r="J227" s="34"/>
      <c r="K227" s="34"/>
      <c r="L227" s="34"/>
      <c r="M227" s="34"/>
    </row>
    <row r="228" spans="1:13" x14ac:dyDescent="0.25">
      <c r="A228" s="7"/>
      <c r="B228" s="31"/>
      <c r="C228" s="32"/>
      <c r="D228" s="33"/>
      <c r="E228" s="33"/>
      <c r="F228" s="34"/>
      <c r="G228" s="34"/>
      <c r="H228" s="34"/>
      <c r="I228" s="34"/>
      <c r="J228" s="34"/>
      <c r="K228" s="34"/>
      <c r="L228" s="34"/>
      <c r="M228" s="34"/>
    </row>
    <row r="229" spans="1:13" x14ac:dyDescent="0.25">
      <c r="A229" s="7"/>
      <c r="B229" s="31"/>
      <c r="C229" s="32"/>
      <c r="D229" s="33"/>
      <c r="E229" s="33"/>
      <c r="F229" s="34"/>
      <c r="G229" s="34"/>
      <c r="H229" s="34"/>
      <c r="I229" s="34"/>
      <c r="J229" s="34"/>
      <c r="K229" s="34"/>
      <c r="L229" s="34"/>
      <c r="M229" s="34"/>
    </row>
    <row r="230" spans="1:13" x14ac:dyDescent="0.25">
      <c r="A230" s="7"/>
      <c r="B230" s="31"/>
      <c r="C230" s="32"/>
      <c r="D230" s="33"/>
      <c r="E230" s="33"/>
      <c r="F230" s="34"/>
      <c r="G230" s="34"/>
      <c r="H230" s="34"/>
      <c r="I230" s="34"/>
      <c r="J230" s="34"/>
      <c r="K230" s="34"/>
      <c r="L230" s="34"/>
      <c r="M230" s="34"/>
    </row>
    <row r="231" spans="1:13" x14ac:dyDescent="0.25">
      <c r="A231" s="7"/>
      <c r="B231" s="31"/>
      <c r="C231" s="32"/>
      <c r="D231" s="33"/>
      <c r="E231" s="33"/>
      <c r="F231" s="34"/>
      <c r="G231" s="34"/>
      <c r="H231" s="34"/>
      <c r="I231" s="34"/>
      <c r="J231" s="34"/>
      <c r="K231" s="34"/>
      <c r="L231" s="34"/>
      <c r="M231" s="34"/>
    </row>
    <row r="232" spans="1:13" x14ac:dyDescent="0.25">
      <c r="A232" s="7"/>
      <c r="B232" s="31"/>
      <c r="C232" s="32"/>
      <c r="D232" s="33"/>
      <c r="E232" s="33"/>
      <c r="F232" s="34"/>
      <c r="G232" s="34"/>
      <c r="H232" s="34"/>
      <c r="I232" s="34"/>
      <c r="J232" s="34"/>
      <c r="K232" s="34"/>
      <c r="L232" s="34"/>
      <c r="M232" s="34"/>
    </row>
    <row r="233" spans="1:13" x14ac:dyDescent="0.25">
      <c r="A233" s="7"/>
      <c r="B233" s="31"/>
      <c r="C233" s="32"/>
      <c r="D233" s="33"/>
      <c r="E233" s="33"/>
      <c r="F233" s="34"/>
      <c r="G233" s="34"/>
      <c r="H233" s="34"/>
      <c r="I233" s="34"/>
      <c r="J233" s="34"/>
      <c r="K233" s="34"/>
      <c r="L233" s="34"/>
      <c r="M233" s="34"/>
    </row>
    <row r="234" spans="1:13" x14ac:dyDescent="0.25">
      <c r="A234" s="7"/>
      <c r="B234" s="31"/>
      <c r="C234" s="32"/>
      <c r="D234" s="33"/>
      <c r="E234" s="33"/>
      <c r="F234" s="34"/>
      <c r="G234" s="34"/>
      <c r="H234" s="34"/>
      <c r="I234" s="34"/>
      <c r="J234" s="34"/>
      <c r="K234" s="34"/>
      <c r="L234" s="34"/>
      <c r="M234" s="34"/>
    </row>
    <row r="235" spans="1:13" x14ac:dyDescent="0.25">
      <c r="A235" s="7"/>
      <c r="B235" s="31"/>
      <c r="C235" s="32"/>
      <c r="D235" s="33"/>
      <c r="E235" s="33"/>
      <c r="F235" s="34"/>
      <c r="G235" s="34"/>
      <c r="H235" s="34"/>
      <c r="I235" s="34"/>
      <c r="J235" s="34"/>
      <c r="K235" s="34"/>
      <c r="L235" s="34"/>
      <c r="M235" s="34"/>
    </row>
    <row r="236" spans="1:13" x14ac:dyDescent="0.25">
      <c r="A236" s="7"/>
      <c r="B236" s="31"/>
      <c r="C236" s="32"/>
      <c r="D236" s="33"/>
      <c r="E236" s="33"/>
      <c r="F236" s="34"/>
      <c r="G236" s="34"/>
      <c r="H236" s="34"/>
      <c r="I236" s="34"/>
      <c r="J236" s="34"/>
      <c r="K236" s="34"/>
      <c r="L236" s="34"/>
      <c r="M236" s="34"/>
    </row>
    <row r="237" spans="1:13" x14ac:dyDescent="0.25">
      <c r="A237" s="7"/>
      <c r="B237" s="31"/>
      <c r="C237" s="32"/>
      <c r="D237" s="33"/>
      <c r="E237" s="33"/>
      <c r="F237" s="34"/>
      <c r="G237" s="34"/>
      <c r="H237" s="34"/>
      <c r="I237" s="34"/>
      <c r="J237" s="34"/>
      <c r="K237" s="34"/>
      <c r="L237" s="34"/>
      <c r="M237" s="34"/>
    </row>
    <row r="238" spans="1:13" x14ac:dyDescent="0.25">
      <c r="A238" s="7"/>
      <c r="B238" s="31"/>
      <c r="C238" s="32"/>
      <c r="D238" s="33"/>
      <c r="E238" s="33"/>
      <c r="F238" s="34"/>
      <c r="G238" s="34"/>
      <c r="H238" s="34"/>
      <c r="I238" s="34"/>
      <c r="J238" s="34"/>
      <c r="K238" s="34"/>
      <c r="L238" s="34"/>
      <c r="M238" s="34"/>
    </row>
    <row r="239" spans="1:13" x14ac:dyDescent="0.25">
      <c r="A239" s="7"/>
      <c r="B239" s="31"/>
      <c r="C239" s="32"/>
      <c r="D239" s="33"/>
      <c r="E239" s="33"/>
      <c r="F239" s="34"/>
      <c r="G239" s="34"/>
      <c r="H239" s="34"/>
      <c r="I239" s="34"/>
      <c r="J239" s="34"/>
      <c r="K239" s="34"/>
      <c r="L239" s="34"/>
      <c r="M239" s="34"/>
    </row>
    <row r="240" spans="1:13" x14ac:dyDescent="0.25">
      <c r="A240" s="7"/>
      <c r="B240" s="31"/>
      <c r="C240" s="32"/>
      <c r="D240" s="33"/>
      <c r="E240" s="33"/>
      <c r="F240" s="34"/>
      <c r="G240" s="34"/>
      <c r="H240" s="34"/>
      <c r="I240" s="34"/>
      <c r="J240" s="34"/>
      <c r="K240" s="34"/>
      <c r="L240" s="34"/>
      <c r="M240" s="34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</sheetData>
  <autoFilter ref="Q1:Q652"/>
  <mergeCells count="875">
    <mergeCell ref="A21:F21"/>
    <mergeCell ref="I21:J21"/>
    <mergeCell ref="M135:N135"/>
    <mergeCell ref="K59:L59"/>
    <mergeCell ref="G66:K66"/>
    <mergeCell ref="M132:N132"/>
    <mergeCell ref="G128:H128"/>
    <mergeCell ref="A134:P134"/>
    <mergeCell ref="A65:P65"/>
    <mergeCell ref="B22:C22"/>
    <mergeCell ref="G72:P72"/>
    <mergeCell ref="G73:P73"/>
    <mergeCell ref="G67:K67"/>
    <mergeCell ref="I22:J22"/>
    <mergeCell ref="G44:P44"/>
    <mergeCell ref="A116:F116"/>
    <mergeCell ref="U90:V90"/>
    <mergeCell ref="Q100:R100"/>
    <mergeCell ref="S100:T100"/>
    <mergeCell ref="U100:V100"/>
    <mergeCell ref="O23:P23"/>
    <mergeCell ref="O24:P24"/>
    <mergeCell ref="O22:P22"/>
    <mergeCell ref="Q63:R63"/>
    <mergeCell ref="Q64:R64"/>
    <mergeCell ref="L67:P67"/>
    <mergeCell ref="K58:L58"/>
    <mergeCell ref="M58:N58"/>
    <mergeCell ref="M59:N59"/>
    <mergeCell ref="L66:P66"/>
    <mergeCell ref="G70:P70"/>
    <mergeCell ref="G68:K68"/>
    <mergeCell ref="L68:P68"/>
    <mergeCell ref="G69:K69"/>
    <mergeCell ref="L69:P69"/>
    <mergeCell ref="G39:P39"/>
    <mergeCell ref="G40:P40"/>
    <mergeCell ref="A47:P47"/>
    <mergeCell ref="B51:C51"/>
    <mergeCell ref="A1:B1"/>
    <mergeCell ref="G2:P4"/>
    <mergeCell ref="B164:C164"/>
    <mergeCell ref="G164:P164"/>
    <mergeCell ref="G117:P117"/>
    <mergeCell ref="G118:P118"/>
    <mergeCell ref="G119:P119"/>
    <mergeCell ref="A157:P157"/>
    <mergeCell ref="B161:C161"/>
    <mergeCell ref="G161:P161"/>
    <mergeCell ref="A162:F162"/>
    <mergeCell ref="G162:P162"/>
    <mergeCell ref="G45:P45"/>
    <mergeCell ref="A48:P48"/>
    <mergeCell ref="G61:P61"/>
    <mergeCell ref="A64:P64"/>
    <mergeCell ref="G62:P62"/>
    <mergeCell ref="G63:P63"/>
    <mergeCell ref="O136:P136"/>
    <mergeCell ref="B144:C144"/>
    <mergeCell ref="G144:H144"/>
    <mergeCell ref="I144:J144"/>
    <mergeCell ref="O20:P20"/>
    <mergeCell ref="C1:R1"/>
    <mergeCell ref="A135:F135"/>
    <mergeCell ref="O135:P135"/>
    <mergeCell ref="Q67:R67"/>
    <mergeCell ref="M10:N10"/>
    <mergeCell ref="O10:P10"/>
    <mergeCell ref="D7:E7"/>
    <mergeCell ref="D8:E8"/>
    <mergeCell ref="A190:P194"/>
    <mergeCell ref="A187:P189"/>
    <mergeCell ref="O146:P146"/>
    <mergeCell ref="G178:P178"/>
    <mergeCell ref="B166:C166"/>
    <mergeCell ref="G166:P166"/>
    <mergeCell ref="G167:P167"/>
    <mergeCell ref="B168:C168"/>
    <mergeCell ref="G168:P168"/>
    <mergeCell ref="A175:P175"/>
    <mergeCell ref="B167:C167"/>
    <mergeCell ref="A148:P148"/>
    <mergeCell ref="A149:P149"/>
    <mergeCell ref="A186:P186"/>
    <mergeCell ref="A150:P150"/>
    <mergeCell ref="G151:P151"/>
    <mergeCell ref="G152:P152"/>
    <mergeCell ref="I137:J137"/>
    <mergeCell ref="K137:L137"/>
    <mergeCell ref="K146:L146"/>
    <mergeCell ref="G153:P153"/>
    <mergeCell ref="G154:P154"/>
    <mergeCell ref="A169:P169"/>
    <mergeCell ref="G170:P170"/>
    <mergeCell ref="G171:P171"/>
    <mergeCell ref="G173:P173"/>
    <mergeCell ref="A172:P172"/>
    <mergeCell ref="B146:C146"/>
    <mergeCell ref="B145:C145"/>
    <mergeCell ref="K147:L147"/>
    <mergeCell ref="G145:J147"/>
    <mergeCell ref="M146:N146"/>
    <mergeCell ref="M147:N147"/>
    <mergeCell ref="B147:C147"/>
    <mergeCell ref="O147:P147"/>
    <mergeCell ref="K143:L143"/>
    <mergeCell ref="M143:N143"/>
    <mergeCell ref="M140:N140"/>
    <mergeCell ref="M141:N141"/>
    <mergeCell ref="K138:L138"/>
    <mergeCell ref="B137:C137"/>
    <mergeCell ref="B138:C138"/>
    <mergeCell ref="B139:C139"/>
    <mergeCell ref="G176:P176"/>
    <mergeCell ref="O143:P143"/>
    <mergeCell ref="K142:L142"/>
    <mergeCell ref="M142:N142"/>
    <mergeCell ref="O137:P142"/>
    <mergeCell ref="M137:N137"/>
    <mergeCell ref="M138:N138"/>
    <mergeCell ref="G138:H138"/>
    <mergeCell ref="G139:H139"/>
    <mergeCell ref="I138:J138"/>
    <mergeCell ref="G137:H137"/>
    <mergeCell ref="A155:P155"/>
    <mergeCell ref="B160:C160"/>
    <mergeCell ref="G160:P160"/>
    <mergeCell ref="I141:J141"/>
    <mergeCell ref="M144:N144"/>
    <mergeCell ref="Q75:R75"/>
    <mergeCell ref="Q76:R76"/>
    <mergeCell ref="Q74:R74"/>
    <mergeCell ref="Q77:R77"/>
    <mergeCell ref="Q81:R81"/>
    <mergeCell ref="Q82:R82"/>
    <mergeCell ref="Q83:R83"/>
    <mergeCell ref="Q84:R84"/>
    <mergeCell ref="Q79:V79"/>
    <mergeCell ref="Q80:V80"/>
    <mergeCell ref="S81:T81"/>
    <mergeCell ref="Q44:R44"/>
    <mergeCell ref="G43:P43"/>
    <mergeCell ref="Q62:R62"/>
    <mergeCell ref="Q45:R45"/>
    <mergeCell ref="Q46:R46"/>
    <mergeCell ref="Q47:R47"/>
    <mergeCell ref="Q50:R50"/>
    <mergeCell ref="Q51:R51"/>
    <mergeCell ref="Q53:R53"/>
    <mergeCell ref="Q54:R54"/>
    <mergeCell ref="Q56:R56"/>
    <mergeCell ref="Q61:R61"/>
    <mergeCell ref="G174:P174"/>
    <mergeCell ref="G179:P179"/>
    <mergeCell ref="A165:F165"/>
    <mergeCell ref="B163:C163"/>
    <mergeCell ref="G163:P163"/>
    <mergeCell ref="G165:P165"/>
    <mergeCell ref="G159:P159"/>
    <mergeCell ref="A158:F158"/>
    <mergeCell ref="G158:P158"/>
    <mergeCell ref="B159:C159"/>
    <mergeCell ref="G177:P177"/>
    <mergeCell ref="I24:J24"/>
    <mergeCell ref="A36:F36"/>
    <mergeCell ref="G24:H24"/>
    <mergeCell ref="G32:P32"/>
    <mergeCell ref="G33:P33"/>
    <mergeCell ref="M27:N27"/>
    <mergeCell ref="G28:H28"/>
    <mergeCell ref="I28:J28"/>
    <mergeCell ref="K28:L28"/>
    <mergeCell ref="M28:N28"/>
    <mergeCell ref="K26:L26"/>
    <mergeCell ref="A29:F29"/>
    <mergeCell ref="G29:P29"/>
    <mergeCell ref="G27:H27"/>
    <mergeCell ref="K27:L27"/>
    <mergeCell ref="G30:P30"/>
    <mergeCell ref="G31:P31"/>
    <mergeCell ref="G156:P156"/>
    <mergeCell ref="M127:N127"/>
    <mergeCell ref="B119:C119"/>
    <mergeCell ref="B129:C129"/>
    <mergeCell ref="B131:C131"/>
    <mergeCell ref="B130:C130"/>
    <mergeCell ref="G129:H129"/>
    <mergeCell ref="I129:J129"/>
    <mergeCell ref="G126:P126"/>
    <mergeCell ref="A121:P121"/>
    <mergeCell ref="G123:P123"/>
    <mergeCell ref="G124:P124"/>
    <mergeCell ref="G125:P125"/>
    <mergeCell ref="A122:F122"/>
    <mergeCell ref="G122:P122"/>
    <mergeCell ref="K130:L130"/>
    <mergeCell ref="K131:L131"/>
    <mergeCell ref="M130:N130"/>
    <mergeCell ref="M131:N131"/>
    <mergeCell ref="O130:P130"/>
    <mergeCell ref="K127:L127"/>
    <mergeCell ref="M145:N145"/>
    <mergeCell ref="M139:N139"/>
    <mergeCell ref="G132:J132"/>
    <mergeCell ref="B118:C118"/>
    <mergeCell ref="A113:F113"/>
    <mergeCell ref="B114:C114"/>
    <mergeCell ref="G23:H23"/>
    <mergeCell ref="G71:P71"/>
    <mergeCell ref="B132:C132"/>
    <mergeCell ref="O132:P132"/>
    <mergeCell ref="A133:P133"/>
    <mergeCell ref="O131:P131"/>
    <mergeCell ref="B115:C115"/>
    <mergeCell ref="B128:C128"/>
    <mergeCell ref="A127:F127"/>
    <mergeCell ref="G127:H127"/>
    <mergeCell ref="G37:P37"/>
    <mergeCell ref="G38:P38"/>
    <mergeCell ref="I27:J27"/>
    <mergeCell ref="G34:P34"/>
    <mergeCell ref="O27:P27"/>
    <mergeCell ref="G42:P42"/>
    <mergeCell ref="A57:F57"/>
    <mergeCell ref="A79:F79"/>
    <mergeCell ref="B117:C117"/>
    <mergeCell ref="B24:C24"/>
    <mergeCell ref="G25:H25"/>
    <mergeCell ref="A49:F49"/>
    <mergeCell ref="A40:F40"/>
    <mergeCell ref="G81:P81"/>
    <mergeCell ref="G50:H51"/>
    <mergeCell ref="A80:P80"/>
    <mergeCell ref="A70:F70"/>
    <mergeCell ref="G75:P75"/>
    <mergeCell ref="A78:P78"/>
    <mergeCell ref="G53:H54"/>
    <mergeCell ref="A55:H55"/>
    <mergeCell ref="G56:H56"/>
    <mergeCell ref="B56:C56"/>
    <mergeCell ref="A66:F66"/>
    <mergeCell ref="B50:C50"/>
    <mergeCell ref="A60:F60"/>
    <mergeCell ref="G60:P60"/>
    <mergeCell ref="G57:H57"/>
    <mergeCell ref="I57:J57"/>
    <mergeCell ref="K57:L57"/>
    <mergeCell ref="G74:P74"/>
    <mergeCell ref="G79:P79"/>
    <mergeCell ref="A77:P77"/>
    <mergeCell ref="B112:C112"/>
    <mergeCell ref="B106:C106"/>
    <mergeCell ref="B107:C107"/>
    <mergeCell ref="B108:C108"/>
    <mergeCell ref="B53:C53"/>
    <mergeCell ref="B54:C54"/>
    <mergeCell ref="K23:L23"/>
    <mergeCell ref="A52:P52"/>
    <mergeCell ref="O58:P58"/>
    <mergeCell ref="O59:P59"/>
    <mergeCell ref="A88:P88"/>
    <mergeCell ref="A94:P94"/>
    <mergeCell ref="G92:P92"/>
    <mergeCell ref="G90:P90"/>
    <mergeCell ref="G100:P100"/>
    <mergeCell ref="G82:P82"/>
    <mergeCell ref="M57:N57"/>
    <mergeCell ref="O57:P57"/>
    <mergeCell ref="G58:H58"/>
    <mergeCell ref="I58:J58"/>
    <mergeCell ref="G59:H59"/>
    <mergeCell ref="I59:J59"/>
    <mergeCell ref="M23:N23"/>
    <mergeCell ref="M24:N24"/>
    <mergeCell ref="A2:F2"/>
    <mergeCell ref="A13:F13"/>
    <mergeCell ref="I16:J16"/>
    <mergeCell ref="M17:N17"/>
    <mergeCell ref="G17:H17"/>
    <mergeCell ref="M13:N13"/>
    <mergeCell ref="M14:N14"/>
    <mergeCell ref="M15:N15"/>
    <mergeCell ref="I13:J13"/>
    <mergeCell ref="K13:L13"/>
    <mergeCell ref="G15:H15"/>
    <mergeCell ref="I15:J15"/>
    <mergeCell ref="K15:L15"/>
    <mergeCell ref="K14:L14"/>
    <mergeCell ref="D3:F3"/>
    <mergeCell ref="A3:A4"/>
    <mergeCell ref="G13:H13"/>
    <mergeCell ref="B3:C4"/>
    <mergeCell ref="K16:L16"/>
    <mergeCell ref="M16:N16"/>
    <mergeCell ref="G10:H10"/>
    <mergeCell ref="I10:J10"/>
    <mergeCell ref="K10:L10"/>
    <mergeCell ref="A5:V5"/>
    <mergeCell ref="D9:E9"/>
    <mergeCell ref="D10:E10"/>
    <mergeCell ref="G8:H8"/>
    <mergeCell ref="I8:J8"/>
    <mergeCell ref="A12:P12"/>
    <mergeCell ref="O17:P17"/>
    <mergeCell ref="O14:P14"/>
    <mergeCell ref="O15:P15"/>
    <mergeCell ref="O13:P13"/>
    <mergeCell ref="G14:H14"/>
    <mergeCell ref="I14:J14"/>
    <mergeCell ref="A11:P11"/>
    <mergeCell ref="K8:L8"/>
    <mergeCell ref="M8:N8"/>
    <mergeCell ref="O8:P8"/>
    <mergeCell ref="G9:H9"/>
    <mergeCell ref="I9:J9"/>
    <mergeCell ref="K9:L9"/>
    <mergeCell ref="M9:N9"/>
    <mergeCell ref="O9:P9"/>
    <mergeCell ref="G20:H20"/>
    <mergeCell ref="I20:J20"/>
    <mergeCell ref="A17:F17"/>
    <mergeCell ref="M20:N20"/>
    <mergeCell ref="O18:P18"/>
    <mergeCell ref="O19:P19"/>
    <mergeCell ref="K18:L18"/>
    <mergeCell ref="G16:H16"/>
    <mergeCell ref="I17:J17"/>
    <mergeCell ref="K17:L17"/>
    <mergeCell ref="G18:H18"/>
    <mergeCell ref="I18:J18"/>
    <mergeCell ref="K19:L19"/>
    <mergeCell ref="M18:N18"/>
    <mergeCell ref="M19:N19"/>
    <mergeCell ref="G19:H19"/>
    <mergeCell ref="I19:J19"/>
    <mergeCell ref="K20:L20"/>
    <mergeCell ref="O16:P16"/>
    <mergeCell ref="A143:F143"/>
    <mergeCell ref="G143:H143"/>
    <mergeCell ref="K129:L129"/>
    <mergeCell ref="M129:N129"/>
    <mergeCell ref="B136:C136"/>
    <mergeCell ref="G136:H136"/>
    <mergeCell ref="I136:J136"/>
    <mergeCell ref="K136:L136"/>
    <mergeCell ref="M136:N136"/>
    <mergeCell ref="K140:L140"/>
    <mergeCell ref="I135:J135"/>
    <mergeCell ref="K135:L135"/>
    <mergeCell ref="B140:C140"/>
    <mergeCell ref="B142:C142"/>
    <mergeCell ref="B141:C141"/>
    <mergeCell ref="I139:J139"/>
    <mergeCell ref="K132:L132"/>
    <mergeCell ref="K141:L141"/>
    <mergeCell ref="G142:H142"/>
    <mergeCell ref="I142:J142"/>
    <mergeCell ref="G141:H141"/>
    <mergeCell ref="G140:H140"/>
    <mergeCell ref="I140:J140"/>
    <mergeCell ref="I143:J143"/>
    <mergeCell ref="B23:C23"/>
    <mergeCell ref="I23:J23"/>
    <mergeCell ref="K22:L22"/>
    <mergeCell ref="G21:H21"/>
    <mergeCell ref="K21:L21"/>
    <mergeCell ref="M21:N21"/>
    <mergeCell ref="G41:P41"/>
    <mergeCell ref="G46:P46"/>
    <mergeCell ref="M25:N25"/>
    <mergeCell ref="O25:P25"/>
    <mergeCell ref="G26:H26"/>
    <mergeCell ref="I26:J26"/>
    <mergeCell ref="O21:P21"/>
    <mergeCell ref="G35:P35"/>
    <mergeCell ref="O28:P28"/>
    <mergeCell ref="G22:H22"/>
    <mergeCell ref="M22:N22"/>
    <mergeCell ref="O26:P26"/>
    <mergeCell ref="G36:P36"/>
    <mergeCell ref="I25:J25"/>
    <mergeCell ref="A25:F25"/>
    <mergeCell ref="K24:L24"/>
    <mergeCell ref="K25:L25"/>
    <mergeCell ref="M26:N26"/>
    <mergeCell ref="Q126:R126"/>
    <mergeCell ref="Q128:R128"/>
    <mergeCell ref="K145:L145"/>
    <mergeCell ref="G135:H135"/>
    <mergeCell ref="G131:J131"/>
    <mergeCell ref="G130:J130"/>
    <mergeCell ref="I127:J127"/>
    <mergeCell ref="Q129:R129"/>
    <mergeCell ref="G105:P105"/>
    <mergeCell ref="Q140:R140"/>
    <mergeCell ref="Q142:R142"/>
    <mergeCell ref="Q132:R132"/>
    <mergeCell ref="Q130:R130"/>
    <mergeCell ref="Q131:R131"/>
    <mergeCell ref="G116:P116"/>
    <mergeCell ref="G106:P106"/>
    <mergeCell ref="G108:P108"/>
    <mergeCell ref="G107:P107"/>
    <mergeCell ref="I128:J128"/>
    <mergeCell ref="K128:L128"/>
    <mergeCell ref="M128:N128"/>
    <mergeCell ref="O145:P145"/>
    <mergeCell ref="K144:L144"/>
    <mergeCell ref="O144:P144"/>
    <mergeCell ref="Q72:R72"/>
    <mergeCell ref="Q73:R73"/>
    <mergeCell ref="G102:P102"/>
    <mergeCell ref="G103:P103"/>
    <mergeCell ref="G115:P115"/>
    <mergeCell ref="Q120:R120"/>
    <mergeCell ref="Q102:R102"/>
    <mergeCell ref="A120:P120"/>
    <mergeCell ref="G85:P85"/>
    <mergeCell ref="G86:P86"/>
    <mergeCell ref="G114:P114"/>
    <mergeCell ref="G113:P113"/>
    <mergeCell ref="G111:P111"/>
    <mergeCell ref="G112:P112"/>
    <mergeCell ref="G93:P93"/>
    <mergeCell ref="G97:P97"/>
    <mergeCell ref="A98:P98"/>
    <mergeCell ref="G99:P99"/>
    <mergeCell ref="G101:P101"/>
    <mergeCell ref="G104:P104"/>
    <mergeCell ref="A104:F104"/>
    <mergeCell ref="G76:P76"/>
    <mergeCell ref="Q90:R90"/>
    <mergeCell ref="B111:C111"/>
    <mergeCell ref="Q18:R18"/>
    <mergeCell ref="Q19:R19"/>
    <mergeCell ref="Q20:R20"/>
    <mergeCell ref="Q22:R22"/>
    <mergeCell ref="Q23:R23"/>
    <mergeCell ref="Q24:R24"/>
    <mergeCell ref="Q68:R68"/>
    <mergeCell ref="Q69:R69"/>
    <mergeCell ref="Q71:R71"/>
    <mergeCell ref="Q26:R26"/>
    <mergeCell ref="Q27:R27"/>
    <mergeCell ref="Q28:R28"/>
    <mergeCell ref="Q30:R30"/>
    <mergeCell ref="Q31:R31"/>
    <mergeCell ref="Q32:R32"/>
    <mergeCell ref="Q33:R33"/>
    <mergeCell ref="Q34:R34"/>
    <mergeCell ref="Q35:R35"/>
    <mergeCell ref="Q37:R37"/>
    <mergeCell ref="Q38:R38"/>
    <mergeCell ref="Q39:R39"/>
    <mergeCell ref="Q41:R41"/>
    <mergeCell ref="Q42:R42"/>
    <mergeCell ref="Q43:R43"/>
    <mergeCell ref="A109:F109"/>
    <mergeCell ref="G91:P91"/>
    <mergeCell ref="Q99:R99"/>
    <mergeCell ref="Q101:R101"/>
    <mergeCell ref="B110:C110"/>
    <mergeCell ref="Q103:R103"/>
    <mergeCell ref="G109:P109"/>
    <mergeCell ref="G110:P110"/>
    <mergeCell ref="S83:T83"/>
    <mergeCell ref="S97:T97"/>
    <mergeCell ref="S96:T96"/>
    <mergeCell ref="S95:T95"/>
    <mergeCell ref="S99:T99"/>
    <mergeCell ref="S101:T101"/>
    <mergeCell ref="S102:T102"/>
    <mergeCell ref="S103:T103"/>
    <mergeCell ref="A105:F105"/>
    <mergeCell ref="G87:P87"/>
    <mergeCell ref="G96:P96"/>
    <mergeCell ref="G83:P83"/>
    <mergeCell ref="G84:P84"/>
    <mergeCell ref="G89:P89"/>
    <mergeCell ref="G95:P95"/>
    <mergeCell ref="S90:T90"/>
    <mergeCell ref="U82:V82"/>
    <mergeCell ref="U83:V83"/>
    <mergeCell ref="K139:L139"/>
    <mergeCell ref="Q95:R95"/>
    <mergeCell ref="Q96:R96"/>
    <mergeCell ref="Q97:R97"/>
    <mergeCell ref="Q91:R91"/>
    <mergeCell ref="Q106:R106"/>
    <mergeCell ref="Q107:R107"/>
    <mergeCell ref="Q108:R108"/>
    <mergeCell ref="Q110:R110"/>
    <mergeCell ref="Q111:R111"/>
    <mergeCell ref="Q112:R112"/>
    <mergeCell ref="Q114:R114"/>
    <mergeCell ref="Q115:R115"/>
    <mergeCell ref="Q117:R117"/>
    <mergeCell ref="Q118:R118"/>
    <mergeCell ref="Q119:R119"/>
    <mergeCell ref="O127:P127"/>
    <mergeCell ref="O128:P129"/>
    <mergeCell ref="Q122:V122"/>
    <mergeCell ref="Q123:R123"/>
    <mergeCell ref="Q124:R124"/>
    <mergeCell ref="Q125:R125"/>
    <mergeCell ref="S128:T128"/>
    <mergeCell ref="S129:T129"/>
    <mergeCell ref="S130:T130"/>
    <mergeCell ref="S131:T131"/>
    <mergeCell ref="S123:T123"/>
    <mergeCell ref="U123:V123"/>
    <mergeCell ref="S124:T124"/>
    <mergeCell ref="U124:V124"/>
    <mergeCell ref="U125:V125"/>
    <mergeCell ref="U126:V126"/>
    <mergeCell ref="U128:V128"/>
    <mergeCell ref="U131:V131"/>
    <mergeCell ref="S77:T77"/>
    <mergeCell ref="Q85:R85"/>
    <mergeCell ref="Q86:R86"/>
    <mergeCell ref="Q87:R87"/>
    <mergeCell ref="Q89:R89"/>
    <mergeCell ref="Q92:R92"/>
    <mergeCell ref="Q93:R93"/>
    <mergeCell ref="U77:V77"/>
    <mergeCell ref="S92:T92"/>
    <mergeCell ref="S91:T91"/>
    <mergeCell ref="S89:T89"/>
    <mergeCell ref="S87:T87"/>
    <mergeCell ref="S86:T86"/>
    <mergeCell ref="S85:T85"/>
    <mergeCell ref="S84:T84"/>
    <mergeCell ref="U85:V85"/>
    <mergeCell ref="U86:V86"/>
    <mergeCell ref="U87:V87"/>
    <mergeCell ref="S93:T93"/>
    <mergeCell ref="U91:V91"/>
    <mergeCell ref="U89:V89"/>
    <mergeCell ref="U84:V84"/>
    <mergeCell ref="S82:T82"/>
    <mergeCell ref="U81:V81"/>
    <mergeCell ref="Q166:R166"/>
    <mergeCell ref="Q167:R167"/>
    <mergeCell ref="Q144:R144"/>
    <mergeCell ref="Q145:R145"/>
    <mergeCell ref="Q146:R146"/>
    <mergeCell ref="Q141:R141"/>
    <mergeCell ref="S133:T133"/>
    <mergeCell ref="S138:T138"/>
    <mergeCell ref="S139:T139"/>
    <mergeCell ref="S140:T140"/>
    <mergeCell ref="S141:T141"/>
    <mergeCell ref="S142:T142"/>
    <mergeCell ref="S163:T163"/>
    <mergeCell ref="Q147:R147"/>
    <mergeCell ref="Q148:R148"/>
    <mergeCell ref="Q151:R151"/>
    <mergeCell ref="Q152:R152"/>
    <mergeCell ref="Q153:R153"/>
    <mergeCell ref="Q154:R154"/>
    <mergeCell ref="Q133:R133"/>
    <mergeCell ref="Q136:R136"/>
    <mergeCell ref="S153:T153"/>
    <mergeCell ref="Q138:R138"/>
    <mergeCell ref="Q139:R139"/>
    <mergeCell ref="S132:T132"/>
    <mergeCell ref="U132:V132"/>
    <mergeCell ref="U133:V133"/>
    <mergeCell ref="Q135:V135"/>
    <mergeCell ref="S136:T136"/>
    <mergeCell ref="U136:V136"/>
    <mergeCell ref="S137:T137"/>
    <mergeCell ref="U137:V137"/>
    <mergeCell ref="Q137:R137"/>
    <mergeCell ref="Q2:R4"/>
    <mergeCell ref="Q188:R189"/>
    <mergeCell ref="Q48:R48"/>
    <mergeCell ref="Q65:R65"/>
    <mergeCell ref="Q78:R78"/>
    <mergeCell ref="Q121:R121"/>
    <mergeCell ref="Q134:R134"/>
    <mergeCell ref="Q149:R149"/>
    <mergeCell ref="Q174:R174"/>
    <mergeCell ref="Q176:R176"/>
    <mergeCell ref="Q177:R177"/>
    <mergeCell ref="Q178:R178"/>
    <mergeCell ref="Q179:R179"/>
    <mergeCell ref="Q161:R161"/>
    <mergeCell ref="Q163:R163"/>
    <mergeCell ref="Q164:R164"/>
    <mergeCell ref="Q168:R168"/>
    <mergeCell ref="Q170:R170"/>
    <mergeCell ref="Q171:R171"/>
    <mergeCell ref="Q173:R173"/>
    <mergeCell ref="Q12:V12"/>
    <mergeCell ref="S50:T50"/>
    <mergeCell ref="Q156:R156"/>
    <mergeCell ref="Q159:R159"/>
    <mergeCell ref="Q160:R160"/>
    <mergeCell ref="Q150:V150"/>
    <mergeCell ref="S151:T151"/>
    <mergeCell ref="U151:V151"/>
    <mergeCell ref="S152:T152"/>
    <mergeCell ref="U152:V152"/>
    <mergeCell ref="S2:T4"/>
    <mergeCell ref="U2:V4"/>
    <mergeCell ref="S78:V78"/>
    <mergeCell ref="S121:V121"/>
    <mergeCell ref="S134:V134"/>
    <mergeCell ref="S149:V149"/>
    <mergeCell ref="S47:T47"/>
    <mergeCell ref="U47:V47"/>
    <mergeCell ref="S46:T46"/>
    <mergeCell ref="S45:T45"/>
    <mergeCell ref="U46:V46"/>
    <mergeCell ref="U45:V45"/>
    <mergeCell ref="S44:T44"/>
    <mergeCell ref="U44:V44"/>
    <mergeCell ref="S43:T43"/>
    <mergeCell ref="U43:V43"/>
    <mergeCell ref="S42:T42"/>
    <mergeCell ref="U129:V129"/>
    <mergeCell ref="S120:T120"/>
    <mergeCell ref="U120:V120"/>
    <mergeCell ref="S119:T119"/>
    <mergeCell ref="U119:V119"/>
    <mergeCell ref="U130:V130"/>
    <mergeCell ref="U33:V33"/>
    <mergeCell ref="U32:V32"/>
    <mergeCell ref="S32:T32"/>
    <mergeCell ref="S31:T31"/>
    <mergeCell ref="U31:V31"/>
    <mergeCell ref="U37:V37"/>
    <mergeCell ref="S37:T37"/>
    <mergeCell ref="S35:T35"/>
    <mergeCell ref="U35:V35"/>
    <mergeCell ref="U34:V34"/>
    <mergeCell ref="S34:T34"/>
    <mergeCell ref="U42:V42"/>
    <mergeCell ref="S41:T41"/>
    <mergeCell ref="U41:V41"/>
    <mergeCell ref="S39:T39"/>
    <mergeCell ref="U39:V39"/>
    <mergeCell ref="S38:T38"/>
    <mergeCell ref="U38:V38"/>
    <mergeCell ref="S48:V48"/>
    <mergeCell ref="Q49:V49"/>
    <mergeCell ref="U14:V14"/>
    <mergeCell ref="S15:T15"/>
    <mergeCell ref="U15:V15"/>
    <mergeCell ref="S16:T16"/>
    <mergeCell ref="U16:V16"/>
    <mergeCell ref="S26:T26"/>
    <mergeCell ref="U26:V26"/>
    <mergeCell ref="S24:T24"/>
    <mergeCell ref="U24:V24"/>
    <mergeCell ref="U23:V23"/>
    <mergeCell ref="S23:T23"/>
    <mergeCell ref="S14:T14"/>
    <mergeCell ref="U30:V30"/>
    <mergeCell ref="S30:T30"/>
    <mergeCell ref="S28:T28"/>
    <mergeCell ref="U28:V28"/>
    <mergeCell ref="U27:V27"/>
    <mergeCell ref="S27:T27"/>
    <mergeCell ref="S33:T33"/>
    <mergeCell ref="S19:T19"/>
    <mergeCell ref="Q14:R14"/>
    <mergeCell ref="Q15:R15"/>
    <mergeCell ref="Q16:R16"/>
    <mergeCell ref="S67:T67"/>
    <mergeCell ref="U67:V67"/>
    <mergeCell ref="S68:T68"/>
    <mergeCell ref="U68:V68"/>
    <mergeCell ref="S69:T69"/>
    <mergeCell ref="U69:V69"/>
    <mergeCell ref="S65:V65"/>
    <mergeCell ref="U54:V54"/>
    <mergeCell ref="S54:T54"/>
    <mergeCell ref="S56:T56"/>
    <mergeCell ref="U56:V56"/>
    <mergeCell ref="S61:T61"/>
    <mergeCell ref="U61:V61"/>
    <mergeCell ref="U58:V58"/>
    <mergeCell ref="S62:T62"/>
    <mergeCell ref="U62:V62"/>
    <mergeCell ref="S63:T63"/>
    <mergeCell ref="U63:V63"/>
    <mergeCell ref="S64:T64"/>
    <mergeCell ref="U64:V64"/>
    <mergeCell ref="U75:V75"/>
    <mergeCell ref="U76:V76"/>
    <mergeCell ref="S76:T76"/>
    <mergeCell ref="S74:T74"/>
    <mergeCell ref="S75:T75"/>
    <mergeCell ref="U74:V74"/>
    <mergeCell ref="S71:T71"/>
    <mergeCell ref="U71:V71"/>
    <mergeCell ref="S72:T72"/>
    <mergeCell ref="U72:V72"/>
    <mergeCell ref="S73:T73"/>
    <mergeCell ref="U73:V73"/>
    <mergeCell ref="S118:T118"/>
    <mergeCell ref="S117:T117"/>
    <mergeCell ref="S115:T115"/>
    <mergeCell ref="U117:V117"/>
    <mergeCell ref="U118:V118"/>
    <mergeCell ref="S114:T114"/>
    <mergeCell ref="S112:T112"/>
    <mergeCell ref="U115:V115"/>
    <mergeCell ref="U112:V112"/>
    <mergeCell ref="U114:V114"/>
    <mergeCell ref="U99:V99"/>
    <mergeCell ref="U101:V101"/>
    <mergeCell ref="U102:V102"/>
    <mergeCell ref="U103:V103"/>
    <mergeCell ref="U95:V95"/>
    <mergeCell ref="U96:V96"/>
    <mergeCell ref="U97:V97"/>
    <mergeCell ref="U93:V93"/>
    <mergeCell ref="U92:V92"/>
    <mergeCell ref="U106:V106"/>
    <mergeCell ref="U107:V107"/>
    <mergeCell ref="U108:V108"/>
    <mergeCell ref="U110:V110"/>
    <mergeCell ref="U111:V111"/>
    <mergeCell ref="S111:T111"/>
    <mergeCell ref="S110:T110"/>
    <mergeCell ref="S108:T108"/>
    <mergeCell ref="S107:T107"/>
    <mergeCell ref="S106:T106"/>
    <mergeCell ref="U145:V145"/>
    <mergeCell ref="S144:T144"/>
    <mergeCell ref="U144:V144"/>
    <mergeCell ref="U138:V138"/>
    <mergeCell ref="U139:V139"/>
    <mergeCell ref="U140:V140"/>
    <mergeCell ref="U141:V141"/>
    <mergeCell ref="U142:V142"/>
    <mergeCell ref="S166:T166"/>
    <mergeCell ref="U153:V153"/>
    <mergeCell ref="S154:T154"/>
    <mergeCell ref="U154:V154"/>
    <mergeCell ref="S156:T156"/>
    <mergeCell ref="U156:V156"/>
    <mergeCell ref="S159:T159"/>
    <mergeCell ref="U159:V159"/>
    <mergeCell ref="S160:T160"/>
    <mergeCell ref="U146:V146"/>
    <mergeCell ref="U147:V147"/>
    <mergeCell ref="U148:V148"/>
    <mergeCell ref="S145:T145"/>
    <mergeCell ref="S146:T146"/>
    <mergeCell ref="S147:T147"/>
    <mergeCell ref="S148:T148"/>
    <mergeCell ref="U166:V166"/>
    <mergeCell ref="U167:V167"/>
    <mergeCell ref="U168:V168"/>
    <mergeCell ref="U160:V160"/>
    <mergeCell ref="S161:T161"/>
    <mergeCell ref="U161:V161"/>
    <mergeCell ref="U163:V163"/>
    <mergeCell ref="S164:T164"/>
    <mergeCell ref="U164:V164"/>
    <mergeCell ref="U186:V187"/>
    <mergeCell ref="S170:T170"/>
    <mergeCell ref="S171:T171"/>
    <mergeCell ref="U171:V171"/>
    <mergeCell ref="S173:T173"/>
    <mergeCell ref="U170:V170"/>
    <mergeCell ref="U173:V173"/>
    <mergeCell ref="S167:T167"/>
    <mergeCell ref="S168:T168"/>
    <mergeCell ref="Q6:V6"/>
    <mergeCell ref="Q7:T7"/>
    <mergeCell ref="U7:V7"/>
    <mergeCell ref="A6:F6"/>
    <mergeCell ref="G6:H6"/>
    <mergeCell ref="I6:J6"/>
    <mergeCell ref="K6:L6"/>
    <mergeCell ref="M6:N6"/>
    <mergeCell ref="O6:P6"/>
    <mergeCell ref="G7:H7"/>
    <mergeCell ref="I7:J7"/>
    <mergeCell ref="K7:L7"/>
    <mergeCell ref="M7:N7"/>
    <mergeCell ref="O7:P7"/>
    <mergeCell ref="S20:T20"/>
    <mergeCell ref="S22:T22"/>
    <mergeCell ref="U22:V22"/>
    <mergeCell ref="S188:T189"/>
    <mergeCell ref="U188:V189"/>
    <mergeCell ref="S125:T125"/>
    <mergeCell ref="S126:T126"/>
    <mergeCell ref="Q143:R143"/>
    <mergeCell ref="S143:T143"/>
    <mergeCell ref="U143:V143"/>
    <mergeCell ref="S178:T178"/>
    <mergeCell ref="U178:V178"/>
    <mergeCell ref="S179:T179"/>
    <mergeCell ref="U179:V179"/>
    <mergeCell ref="Q186:R187"/>
    <mergeCell ref="S183:T183"/>
    <mergeCell ref="U183:V183"/>
    <mergeCell ref="S186:T187"/>
    <mergeCell ref="U174:V174"/>
    <mergeCell ref="S174:T174"/>
    <mergeCell ref="S176:T176"/>
    <mergeCell ref="U176:V176"/>
    <mergeCell ref="S177:T177"/>
    <mergeCell ref="U177:V177"/>
    <mergeCell ref="Q182:R182"/>
    <mergeCell ref="S182:T182"/>
    <mergeCell ref="U182:V182"/>
    <mergeCell ref="Q59:R59"/>
    <mergeCell ref="S59:T59"/>
    <mergeCell ref="U59:V59"/>
    <mergeCell ref="Q8:T8"/>
    <mergeCell ref="Q9:T9"/>
    <mergeCell ref="Q10:T10"/>
    <mergeCell ref="U8:V8"/>
    <mergeCell ref="U9:V9"/>
    <mergeCell ref="U10:V10"/>
    <mergeCell ref="Q13:V13"/>
    <mergeCell ref="Q58:R58"/>
    <mergeCell ref="S58:T58"/>
    <mergeCell ref="U50:V50"/>
    <mergeCell ref="S51:T51"/>
    <mergeCell ref="U51:V51"/>
    <mergeCell ref="S53:T53"/>
    <mergeCell ref="U53:V53"/>
    <mergeCell ref="S18:T18"/>
    <mergeCell ref="U18:V18"/>
    <mergeCell ref="U19:V19"/>
    <mergeCell ref="U20:V20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G184:H184"/>
    <mergeCell ref="I184:J184"/>
    <mergeCell ref="K184:L184"/>
    <mergeCell ref="M184:N184"/>
    <mergeCell ref="O184:P184"/>
    <mergeCell ref="Q184:R184"/>
    <mergeCell ref="S184:T184"/>
    <mergeCell ref="U184:V184"/>
    <mergeCell ref="K183:L183"/>
    <mergeCell ref="M183:N183"/>
    <mergeCell ref="O183:P183"/>
    <mergeCell ref="Q183:R183"/>
    <mergeCell ref="Q11:T11"/>
    <mergeCell ref="U11:V11"/>
    <mergeCell ref="A180:P180"/>
    <mergeCell ref="Q180:R180"/>
    <mergeCell ref="S180:T180"/>
    <mergeCell ref="U180:V180"/>
    <mergeCell ref="G183:H183"/>
    <mergeCell ref="I183:J183"/>
    <mergeCell ref="A181:F181"/>
    <mergeCell ref="G181:H181"/>
    <mergeCell ref="I181:J181"/>
    <mergeCell ref="K181:L181"/>
    <mergeCell ref="M181:N181"/>
    <mergeCell ref="O181:P181"/>
    <mergeCell ref="Q181:V181"/>
    <mergeCell ref="G182:H182"/>
    <mergeCell ref="I182:J182"/>
    <mergeCell ref="K182:L182"/>
    <mergeCell ref="M182:N182"/>
    <mergeCell ref="O182:P182"/>
  </mergeCells>
  <hyperlinks>
    <hyperlink ref="B179" r:id="rId1"/>
    <hyperlink ref="B178" r:id="rId2"/>
    <hyperlink ref="B177" r:id="rId3"/>
    <hyperlink ref="B176" r:id="rId4"/>
    <hyperlink ref="B174" r:id="rId5" display="Конверт для новорожденных"/>
    <hyperlink ref="B173" r:id="rId6"/>
    <hyperlink ref="B171" r:id="rId7"/>
    <hyperlink ref="B170" r:id="rId8"/>
    <hyperlink ref="B153" r:id="rId9"/>
    <hyperlink ref="B154" r:id="rId10"/>
    <hyperlink ref="B151" r:id="rId11"/>
    <hyperlink ref="B152" r:id="rId12"/>
    <hyperlink ref="B156" r:id="rId13"/>
    <hyperlink ref="B160:C160" r:id="rId14" display="Плед из 100% шерсти верблюда коричневый  Erdenet"/>
    <hyperlink ref="B164:C164" r:id="rId15" display="Плед из 100% шерсти верблюда коричневый  Erdenet"/>
    <hyperlink ref="B159:C159" r:id="rId16" display="Плед из  100% шерсти верблюда бежевый размер Erdenet"/>
    <hyperlink ref="B161:C161" r:id="rId17" display="Плед из 100% шерсти верблюда в клетку  Erdenet"/>
    <hyperlink ref="B163:C163" r:id="rId18" display="Плед из 100% шерсти верблюда с полосками  Erdenet"/>
    <hyperlink ref="B166:C166" r:id="rId19" display="Плед из 100 % овечьей шерсти этнический Erdenet"/>
    <hyperlink ref="B167:C167" r:id="rId20" display="Плед из 100 % овечьей шерсти голубой Erdenet"/>
    <hyperlink ref="B168:C168" r:id="rId21" display="Плед из 100 % овечьей шерсти синий Erdenet"/>
    <hyperlink ref="B147:C147" r:id="rId22" display="Свитер из шерсти яка и верблюда "/>
    <hyperlink ref="B146:C146" r:id="rId23" display="Кофта из шерсти яка на замке"/>
    <hyperlink ref="B145:C145" r:id="rId24" display="Джемпер из шерсти яка "/>
    <hyperlink ref="B144:C144" r:id="rId25" display="Жилет вязаный из  шерсти верблюда"/>
    <hyperlink ref="B142:C142" r:id="rId26" display="Пальто из шерсти яка"/>
    <hyperlink ref="B141:C141" r:id="rId27" display="Пальто из шерсти верблюда "/>
    <hyperlink ref="B140:C140" r:id="rId28" display="Кардиган из шерсти верблюда и овцы"/>
    <hyperlink ref="B139:C139" r:id="rId29" display="Кардиган из шерсти яка"/>
    <hyperlink ref="B138:C138" r:id="rId30" display="Джемпер из шерсти яка и верблюда"/>
    <hyperlink ref="B137:C137" r:id="rId31" display="Джемпер из шерсти яка "/>
    <hyperlink ref="B136:C136" r:id="rId32" display="Жилет вязаный из  шерсти верблюда"/>
    <hyperlink ref="B132:C132" r:id="rId33" display="Термокостюм из 100 % верблюжьей шерсти"/>
    <hyperlink ref="B130:C130" r:id="rId34" display="Термокофта из 100 % верблюжьей шерсти"/>
    <hyperlink ref="B131:C131" r:id="rId35" display="Термоштаны из 100 % верблюжьей шерсти"/>
    <hyperlink ref="B129:C129" r:id="rId36" display="Шорты из 100% шерсти верблюда"/>
    <hyperlink ref="B128:C128" r:id="rId37" display="Лосины из 100% верблюжьей шерсти"/>
    <hyperlink ref="B125" r:id="rId38"/>
    <hyperlink ref="B124" r:id="rId39"/>
    <hyperlink ref="B123" r:id="rId40"/>
    <hyperlink ref="B126" r:id="rId41" display="Кальсоны мужские"/>
    <hyperlink ref="B107:C107" r:id="rId42" display="Палантин из шерстяной пряжи &quot;Верблюд&quot; бежевый"/>
    <hyperlink ref="B108:C108" r:id="rId43" display="Палантин из шерстяной пряжи &quot;Як&quot; серый"/>
    <hyperlink ref="B106:C106" r:id="rId44" display="Палантин из шерстяной пряжи &quot;Як&quot; коричневый"/>
    <hyperlink ref="B111:C111" r:id="rId45" display="Палантин из 100% шерсти верблюда коричневый Erdenet"/>
    <hyperlink ref="B115:C115" r:id="rId46" display="Палантин из 100 % шерсти верблюда коричневый Erdenet"/>
    <hyperlink ref="B110:C110" r:id="rId47" display="Палантин из 100 % шерсти верблюда бежевый Erdenet"/>
    <hyperlink ref="B112:C112" r:id="rId48" display="Палантин из 100 % шерсти верблюда в клетку Erdenet"/>
    <hyperlink ref="B114:C114" r:id="rId49" display="Палантин из 100 % шерсти верблюда с полосками Erdenet"/>
    <hyperlink ref="B118:C118" r:id="rId50" display="Палантин из 100%  овечьей шерсти голубой Erdenet"/>
    <hyperlink ref="B119:C119" r:id="rId51" display="Палантин из 100 % овечьей шерсти синий Erdenet"/>
    <hyperlink ref="B117:C117" r:id="rId52" display="Палантин из 100 % овечьей шерсти этнический Erdenet"/>
    <hyperlink ref="B97" r:id="rId53"/>
    <hyperlink ref="B93" r:id="rId54"/>
    <hyperlink ref="B96" r:id="rId55"/>
    <hyperlink ref="B92" r:id="rId56"/>
    <hyperlink ref="B95" r:id="rId57"/>
    <hyperlink ref="B83" r:id="rId58"/>
    <hyperlink ref="B81" r:id="rId59"/>
    <hyperlink ref="B82" r:id="rId60"/>
    <hyperlink ref="B86" r:id="rId61"/>
    <hyperlink ref="B87" r:id="rId62"/>
    <hyperlink ref="B84" r:id="rId63"/>
    <hyperlink ref="B85" r:id="rId64"/>
    <hyperlink ref="B89" r:id="rId65"/>
    <hyperlink ref="B76" r:id="rId66"/>
    <hyperlink ref="B75" r:id="rId67"/>
    <hyperlink ref="B74" r:id="rId68"/>
    <hyperlink ref="B73" r:id="rId69"/>
    <hyperlink ref="B72" r:id="rId70"/>
    <hyperlink ref="B71" r:id="rId71"/>
    <hyperlink ref="B69" r:id="rId72"/>
    <hyperlink ref="B67" r:id="rId73"/>
    <hyperlink ref="B68" r:id="rId74"/>
    <hyperlink ref="B63" r:id="rId75" display="Пояс трубчатый из шерстяной пряжи &quot;ЯК&quot; "/>
    <hyperlink ref="B62" r:id="rId76" display="Пояс трубчатый из шерстяной пряжи &quot;Верблюд&quot; "/>
    <hyperlink ref="B61" r:id="rId77" display="Пояс трубчатый из шерсти верблюда"/>
    <hyperlink ref="B50:C50" r:id="rId78" display="Жилет из верблюжьей шерсти валяный Эконом"/>
    <hyperlink ref="B51:C51" r:id="rId79" display="Пояс из верблюжьей шерсти валяный на липучке Эконом"/>
    <hyperlink ref="B91" r:id="rId80"/>
    <hyperlink ref="B56:C56" r:id="rId81" display="Жилет детский из 100% верблюжьей шерсти валяный Премиум "/>
    <hyperlink ref="B53:C53" r:id="rId82" display="Жилет из 100% верблюжьей шерсти валяные Премиум "/>
    <hyperlink ref="B54:C54" r:id="rId83" display="Пояс из 100 % верблюжьей шерсти валяный на липучке Премиум"/>
    <hyperlink ref="B42" r:id="rId84"/>
    <hyperlink ref="B45" r:id="rId85"/>
    <hyperlink ref="B41" r:id="rId86"/>
    <hyperlink ref="B44" r:id="rId87"/>
    <hyperlink ref="B43" r:id="rId88"/>
    <hyperlink ref="B46" r:id="rId89"/>
    <hyperlink ref="B33" r:id="rId90"/>
    <hyperlink ref="B34" r:id="rId91"/>
    <hyperlink ref="B35" r:id="rId92"/>
    <hyperlink ref="B38" r:id="rId93"/>
    <hyperlink ref="B37" r:id="rId94"/>
    <hyperlink ref="B39" r:id="rId95"/>
    <hyperlink ref="B19" r:id="rId96"/>
    <hyperlink ref="B18" r:id="rId97"/>
    <hyperlink ref="B20" r:id="rId98"/>
    <hyperlink ref="B30" r:id="rId99"/>
    <hyperlink ref="B31" r:id="rId100"/>
    <hyperlink ref="B32" r:id="rId101"/>
    <hyperlink ref="B26" r:id="rId102"/>
    <hyperlink ref="B27" r:id="rId103"/>
    <hyperlink ref="B28" r:id="rId104"/>
    <hyperlink ref="B22:C22" r:id="rId105" display="Носки из 100 % шерсти ВЕРБЛЮДА"/>
    <hyperlink ref="B23:C23" r:id="rId106" display="Носки из 100 % шерсти ЯКА"/>
    <hyperlink ref="B24:C24" r:id="rId107" display="Носки из 100 % КАШЕМИРА"/>
    <hyperlink ref="B14" r:id="rId108"/>
    <hyperlink ref="B15" r:id="rId109"/>
    <hyperlink ref="B16" r:id="rId110"/>
    <hyperlink ref="B7" r:id="rId111" display="https://монголка.рф/products/31182622"/>
    <hyperlink ref="B8" r:id="rId112" display="https://монголка.рф/products/31182704"/>
    <hyperlink ref="B9" r:id="rId113" display="https://монголка.рф/products/31182755"/>
    <hyperlink ref="B10" r:id="rId114" display="https://монголка.рф/products/31182811"/>
    <hyperlink ref="B99" r:id="rId115"/>
    <hyperlink ref="B101" r:id="rId116"/>
    <hyperlink ref="B102" r:id="rId117"/>
    <hyperlink ref="B103" r:id="rId118"/>
    <hyperlink ref="B58" r:id="rId119"/>
    <hyperlink ref="B59" r:id="rId120"/>
  </hyperlinks>
  <pageMargins left="0.70866141732283472" right="0.70866141732283472" top="0.74803149606299213" bottom="0.74803149606299213" header="0.31496062992125984" footer="0.31496062992125984"/>
  <pageSetup paperSize="9" scale="55" orientation="landscape" r:id="rId121"/>
  <drawing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ЗЕЛЕНЫЙ ПРАЙС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sklad</dc:creator>
  <cp:lastModifiedBy>Наталья</cp:lastModifiedBy>
  <cp:lastPrinted>2017-08-02T07:52:14Z</cp:lastPrinted>
  <dcterms:created xsi:type="dcterms:W3CDTF">2017-07-11T08:38:38Z</dcterms:created>
  <dcterms:modified xsi:type="dcterms:W3CDTF">2018-06-19T02:40:14Z</dcterms:modified>
</cp:coreProperties>
</file>